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firstSheet="18" activeTab="18"/>
  </bookViews>
  <sheets>
    <sheet name="I.1" sheetId="1" state="hidden" r:id="rId1"/>
    <sheet name="I.1 (2)" sheetId="2" state="hidden" r:id="rId2"/>
    <sheet name="I.2" sheetId="3" state="hidden" r:id="rId3"/>
    <sheet name="II" sheetId="4" state="hidden" r:id="rId4"/>
    <sheet name="II (2)" sheetId="5" state="hidden" r:id="rId5"/>
    <sheet name="VI" sheetId="6" state="hidden" r:id="rId6"/>
    <sheet name="III.1" sheetId="7" state="hidden" r:id="rId7"/>
    <sheet name="III.2" sheetId="8" state="hidden" r:id="rId8"/>
    <sheet name="IV" sheetId="9" state="hidden" r:id="rId9"/>
    <sheet name="V.1" sheetId="10" state="hidden" r:id="rId10"/>
    <sheet name="V.2" sheetId="11" state="hidden" r:id="rId11"/>
    <sheet name="V.3" sheetId="12" state="hidden" r:id="rId12"/>
    <sheet name="NCTT" sheetId="13" state="hidden" r:id="rId13"/>
    <sheet name="NCTT (2)" sheetId="14" state="hidden" r:id="rId14"/>
    <sheet name="TONG HOP" sheetId="15" state="hidden" r:id="rId15"/>
    <sheet name="KHOA LUAN." sheetId="16" state="hidden" r:id="rId16"/>
    <sheet name="KL 2" sheetId="17" state="hidden" r:id="rId17"/>
    <sheet name="BB XET ĐK " sheetId="18" state="hidden" r:id="rId18"/>
    <sheet name="DS THI" sheetId="19" r:id="rId19"/>
  </sheets>
  <definedNames>
    <definedName name="_xlnm.Print_Titles" localSheetId="18">'DS THI'!$7:$7</definedName>
    <definedName name="_xlnm.Print_Titles" localSheetId="0">'I.1'!$9:$9</definedName>
    <definedName name="_xlnm.Print_Titles" localSheetId="1">'I.1 (2)'!$9:$9</definedName>
    <definedName name="_xlnm.Print_Titles" localSheetId="2">'I.2'!$9:$9</definedName>
    <definedName name="_xlnm.Print_Titles" localSheetId="3">'II'!$9:$9</definedName>
    <definedName name="_xlnm.Print_Titles" localSheetId="4">'II (2)'!$9:$9</definedName>
    <definedName name="_xlnm.Print_Titles" localSheetId="6">'III.1'!$9:$9</definedName>
    <definedName name="_xlnm.Print_Titles" localSheetId="7">'III.2'!$9:$9</definedName>
    <definedName name="_xlnm.Print_Titles" localSheetId="8">'IV'!$9:$9</definedName>
    <definedName name="_xlnm.Print_Titles" localSheetId="16">'KL 2'!$8:$8</definedName>
    <definedName name="_xlnm.Print_Titles" localSheetId="15">'KHOA LUAN.'!$8:$8</definedName>
    <definedName name="_xlnm.Print_Titles" localSheetId="12">'NCTT'!$8:$8</definedName>
    <definedName name="_xlnm.Print_Titles" localSheetId="13">'NCTT (2)'!$8:$8</definedName>
    <definedName name="_xlnm.Print_Titles" localSheetId="14">'TONG HOP'!$8:$8</definedName>
    <definedName name="_xlnm.Print_Titles" localSheetId="9">'V.1'!$9:$9</definedName>
    <definedName name="_xlnm.Print_Titles" localSheetId="10">'V.2'!$9:$9</definedName>
    <definedName name="_xlnm.Print_Titles" localSheetId="11">'V.3'!$9:$9</definedName>
    <definedName name="_xlnm.Print_Titles" localSheetId="5">'VI'!$9:$9</definedName>
  </definedNames>
  <calcPr fullCalcOnLoad="1"/>
</workbook>
</file>

<file path=xl/comments14.xml><?xml version="1.0" encoding="utf-8"?>
<comments xmlns="http://schemas.openxmlformats.org/spreadsheetml/2006/main">
  <authors>
    <author>TDT</author>
  </authors>
  <commentList>
    <comment ref="E9" authorId="0">
      <text>
        <r>
          <rPr>
            <b/>
            <sz val="9"/>
            <rFont val="Tahoma"/>
            <family val="0"/>
          </rPr>
          <t>TDT: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<sst xmlns="http://schemas.openxmlformats.org/spreadsheetml/2006/main" count="2279" uniqueCount="611">
  <si>
    <t>UBND TỈNH AN GIANG</t>
  </si>
  <si>
    <t xml:space="preserve">             CỘNG HÒA XÃ HỘI CHỦ NGHĨA VIỆT NAM </t>
  </si>
  <si>
    <t>TRƯỜNG CHÍNH TRỊ</t>
  </si>
  <si>
    <t>TÔN ĐỨC THẮNG</t>
  </si>
  <si>
    <t>DANH SÁCH ĐIỂM THI HẾT HỌC PHẦN</t>
  </si>
  <si>
    <t>Thi tự luận</t>
  </si>
  <si>
    <t>STT</t>
  </si>
  <si>
    <t>HỌ VÀ TÊN</t>
  </si>
  <si>
    <t>NĂM SINH</t>
  </si>
  <si>
    <t>ĐIỂM</t>
  </si>
  <si>
    <t>SỐ PHÁCH</t>
  </si>
  <si>
    <t>GHI CHÚ</t>
  </si>
  <si>
    <t>An</t>
  </si>
  <si>
    <t>Thanh</t>
  </si>
  <si>
    <t xml:space="preserve"> * Tổng số bài thi:    </t>
  </si>
  <si>
    <t>Giỏi</t>
  </si>
  <si>
    <t xml:space="preserve"> - Số bài đạt: </t>
  </si>
  <si>
    <t>Khá</t>
  </si>
  <si>
    <t xml:space="preserve"> - Số không đạt: </t>
  </si>
  <si>
    <t>TB</t>
  </si>
  <si>
    <t xml:space="preserve">                      </t>
  </si>
  <si>
    <t xml:space="preserve">       </t>
  </si>
  <si>
    <t xml:space="preserve">                                                            </t>
  </si>
  <si>
    <t>Anh</t>
  </si>
  <si>
    <t>Huy</t>
  </si>
  <si>
    <t xml:space="preserve">Lê Thanh </t>
  </si>
  <si>
    <t xml:space="preserve">Nguyễn Quốc </t>
  </si>
  <si>
    <t>Nam</t>
  </si>
  <si>
    <t>Phương</t>
  </si>
  <si>
    <t xml:space="preserve">Nguyễn Văn </t>
  </si>
  <si>
    <t xml:space="preserve">Lê Văn </t>
  </si>
  <si>
    <t>Hiền</t>
  </si>
  <si>
    <t xml:space="preserve">Nguyễn </t>
  </si>
  <si>
    <t xml:space="preserve">Nguyễn Thanh </t>
  </si>
  <si>
    <t xml:space="preserve">Trương Văn </t>
  </si>
  <si>
    <t>Phong</t>
  </si>
  <si>
    <t>Quí</t>
  </si>
  <si>
    <t>Tuấn</t>
  </si>
  <si>
    <t xml:space="preserve">      Độc lập - Tự do - Hạnh phúc</t>
  </si>
  <si>
    <r>
      <t>Môn: VI -</t>
    </r>
    <r>
      <rPr>
        <b/>
        <i/>
        <sz val="14"/>
        <rFont val="Times New Roman"/>
        <family val="1"/>
      </rPr>
      <t xml:space="preserve"> Tình hình nhiệm vụ địa phương</t>
    </r>
  </si>
  <si>
    <t>Ngày thi: 31/5/2018</t>
  </si>
  <si>
    <t xml:space="preserve">Võ Tuấn </t>
  </si>
  <si>
    <t xml:space="preserve">Nguyễn Thị Mỹ </t>
  </si>
  <si>
    <t>Ân</t>
  </si>
  <si>
    <t xml:space="preserve">Trần Thế </t>
  </si>
  <si>
    <t xml:space="preserve">Trần Thị Kim </t>
  </si>
  <si>
    <t xml:space="preserve">Huỳnh Thị </t>
  </si>
  <si>
    <t>Diệu</t>
  </si>
  <si>
    <t>Điều</t>
  </si>
  <si>
    <t>Đô</t>
  </si>
  <si>
    <t>Đông</t>
  </si>
  <si>
    <t xml:space="preserve">Trần Văn </t>
  </si>
  <si>
    <t xml:space="preserve">Phạm Minh </t>
  </si>
  <si>
    <t>Đức</t>
  </si>
  <si>
    <t>Dũng</t>
  </si>
  <si>
    <t xml:space="preserve">Lê Thành </t>
  </si>
  <si>
    <t>Được</t>
  </si>
  <si>
    <t>Hạnh</t>
  </si>
  <si>
    <t xml:space="preserve">Đặng Thị </t>
  </si>
  <si>
    <t xml:space="preserve">Huỳnh Ngọc </t>
  </si>
  <si>
    <t>Hiếu</t>
  </si>
  <si>
    <t xml:space="preserve">Hàng Huy </t>
  </si>
  <si>
    <t>Hoàng</t>
  </si>
  <si>
    <t xml:space="preserve">Lư Minh </t>
  </si>
  <si>
    <t xml:space="preserve">Nguyễn Thị Thu </t>
  </si>
  <si>
    <t>Hồng</t>
  </si>
  <si>
    <t xml:space="preserve">Ngô Thị Thanh </t>
  </si>
  <si>
    <t xml:space="preserve">Nguyễn Khắc </t>
  </si>
  <si>
    <t>Chau K</t>
  </si>
  <si>
    <t>Khen</t>
  </si>
  <si>
    <t xml:space="preserve">Lê Hoài </t>
  </si>
  <si>
    <t xml:space="preserve">Chau Đa </t>
  </si>
  <si>
    <t>Nê</t>
  </si>
  <si>
    <t xml:space="preserve">Lê Minh </t>
  </si>
  <si>
    <t>Ngọc</t>
  </si>
  <si>
    <t>Nhơn</t>
  </si>
  <si>
    <t xml:space="preserve">Huỳnh Tấn </t>
  </si>
  <si>
    <t xml:space="preserve">Nguyễn Thế </t>
  </si>
  <si>
    <t xml:space="preserve">Nguyễn Triệu </t>
  </si>
  <si>
    <t xml:space="preserve">Võ Văn </t>
  </si>
  <si>
    <t xml:space="preserve">Chau Na </t>
  </si>
  <si>
    <t>Rin</t>
  </si>
  <si>
    <t>Sang</t>
  </si>
  <si>
    <t xml:space="preserve">Nguyễn Tú </t>
  </si>
  <si>
    <t>Sin</t>
  </si>
  <si>
    <t xml:space="preserve">Võ Thị Huệ </t>
  </si>
  <si>
    <t xml:space="preserve">Lâm Hoàng </t>
  </si>
  <si>
    <t>Thảo</t>
  </si>
  <si>
    <t xml:space="preserve">Hứa Chơn </t>
  </si>
  <si>
    <t>Thật</t>
  </si>
  <si>
    <t xml:space="preserve">Trần Duy </t>
  </si>
  <si>
    <t>Thư</t>
  </si>
  <si>
    <t xml:space="preserve">Trần Trung </t>
  </si>
  <si>
    <t>Thuận</t>
  </si>
  <si>
    <t xml:space="preserve">Trần Thị Kiều </t>
  </si>
  <si>
    <t>Tiên</t>
  </si>
  <si>
    <t xml:space="preserve">Lê Thị Bảo </t>
  </si>
  <si>
    <t>Trân</t>
  </si>
  <si>
    <t xml:space="preserve">Nguyễn Thị Mai </t>
  </si>
  <si>
    <t>Trinh</t>
  </si>
  <si>
    <t xml:space="preserve">Trần Minh </t>
  </si>
  <si>
    <t xml:space="preserve">Lâm Thị Bạch </t>
  </si>
  <si>
    <t>Tuyết</t>
  </si>
  <si>
    <t xml:space="preserve">Thái Văn </t>
  </si>
  <si>
    <t>Út</t>
  </si>
  <si>
    <t xml:space="preserve">Đinh Văn </t>
  </si>
  <si>
    <t>Viễn</t>
  </si>
  <si>
    <t>LỚP TCLLCT -HC A83</t>
  </si>
  <si>
    <t>An giang, ngày 12 tháng 6 năm 2018</t>
  </si>
  <si>
    <t>H47</t>
  </si>
  <si>
    <t>H45</t>
  </si>
  <si>
    <t>H44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</si>
  <si>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</si>
  <si>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</si>
  <si>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</si>
  <si>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</si>
  <si>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</si>
  <si>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</si>
  <si>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</si>
  <si>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</si>
  <si>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</si>
  <si>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</si>
  <si>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</si>
  <si>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</si>
  <si>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</si>
  <si>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</si>
  <si>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</si>
  <si>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</si>
  <si>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</si>
  <si>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</si>
  <si>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</si>
  <si>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</si>
  <si>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</si>
  <si>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</si>
  <si>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</si>
  <si>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</si>
  <si>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</si>
  <si>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H18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</si>
  <si>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</si>
  <si>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</si>
  <si>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</si>
  <si>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</si>
  <si>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</si>
  <si>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</si>
  <si>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</si>
  <si>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</si>
  <si>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</si>
  <si>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</si>
  <si>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</si>
  <si>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</si>
  <si>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</si>
  <si>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</si>
  <si>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</si>
  <si>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</si>
  <si>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</si>
  <si>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Không đủ điều kiện thi</t>
  </si>
  <si>
    <t>An giang, ngày 16 tháng 8 năm 2018</t>
  </si>
  <si>
    <r>
      <t>Môn: I.1 -</t>
    </r>
    <r>
      <rPr>
        <b/>
        <i/>
        <sz val="14"/>
        <rFont val="Times New Roman"/>
        <family val="1"/>
      </rPr>
      <t xml:space="preserve"> Những vấn đề cơ bản của Chủ nghĩa Mác - Lênin</t>
    </r>
  </si>
  <si>
    <t>Ngày thi: 29/6/2018</t>
  </si>
  <si>
    <t>K48</t>
  </si>
  <si>
    <t xml:space="preserve">Chau 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</si>
  <si>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</si>
  <si>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</si>
  <si>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</si>
  <si>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</si>
  <si>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</si>
  <si>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</si>
  <si>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</si>
  <si>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</si>
  <si>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</si>
  <si>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</si>
  <si>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</si>
  <si>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</si>
  <si>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</si>
  <si>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</si>
  <si>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</si>
  <si>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</si>
  <si>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</si>
  <si>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</si>
  <si>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</si>
  <si>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</si>
  <si>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</si>
  <si>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</si>
  <si>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</si>
  <si>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K24</t>
  </si>
  <si>
    <t>K3</t>
  </si>
  <si>
    <t>K2</t>
  </si>
  <si>
    <t>K1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</si>
  <si>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</si>
  <si>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</si>
  <si>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</si>
  <si>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</si>
  <si>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</si>
  <si>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</si>
  <si>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</si>
  <si>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</si>
  <si>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</si>
  <si>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</si>
  <si>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</si>
  <si>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</si>
  <si>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</si>
  <si>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</si>
  <si>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</si>
  <si>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</si>
  <si>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</si>
  <si>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</si>
  <si>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</si>
  <si>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</si>
  <si>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Vi phạm quy chế thi 
đã trừ 2.0 điểm</t>
  </si>
  <si>
    <t>CÂU HỎI</t>
  </si>
  <si>
    <t>BÀN HỎI THI</t>
  </si>
  <si>
    <t>Ngày thi: 13/8/2018</t>
  </si>
  <si>
    <t>Bàn 2</t>
  </si>
  <si>
    <t>Bàn 1</t>
  </si>
  <si>
    <t>Thi Vấn đáp</t>
  </si>
  <si>
    <r>
      <t>Môn: I.2 -</t>
    </r>
    <r>
      <rPr>
        <b/>
        <i/>
        <sz val="14"/>
        <rFont val="Times New Roman"/>
        <family val="1"/>
      </rPr>
      <t xml:space="preserve"> Những vấn đề cơ bản của Tư tưởng Hồ Chí Minh</t>
    </r>
  </si>
  <si>
    <t>An Giang, ngày 26 tháng 3 năm 2018</t>
  </si>
  <si>
    <t>DANH SÁCH ĐIỂM TỔNG HỢP</t>
  </si>
  <si>
    <t>TT</t>
  </si>
  <si>
    <t>I.1</t>
  </si>
  <si>
    <t>I.2</t>
  </si>
  <si>
    <t>II</t>
  </si>
  <si>
    <t>III.1</t>
  </si>
  <si>
    <t>III.2</t>
  </si>
  <si>
    <t>IV</t>
  </si>
  <si>
    <t>V.1</t>
  </si>
  <si>
    <t>V.2</t>
  </si>
  <si>
    <t>V.3</t>
  </si>
  <si>
    <t>VI</t>
  </si>
  <si>
    <t>NCTT</t>
  </si>
  <si>
    <t>TTN</t>
  </si>
  <si>
    <t>KL</t>
  </si>
  <si>
    <t>BQ</t>
  </si>
  <si>
    <t>XẾP LOẠI</t>
  </si>
  <si>
    <t>Ghi
chú</t>
  </si>
  <si>
    <t>Tổng số:</t>
  </si>
  <si>
    <t>(*)</t>
  </si>
  <si>
    <t>Vắng thi</t>
  </si>
  <si>
    <t>(KL) Khóa luận</t>
  </si>
  <si>
    <t>Loại giỏi:</t>
  </si>
  <si>
    <t>(***)</t>
  </si>
  <si>
    <t>Hủy kết quả (bài thi giống nhau)</t>
  </si>
  <si>
    <t>(BQ) Bình quân</t>
  </si>
  <si>
    <t>Loại khá:</t>
  </si>
  <si>
    <t>(NCTT) Nghiên cứu thực tế</t>
  </si>
  <si>
    <t>Loại trung bình:</t>
  </si>
  <si>
    <t>LẬP BẢNG</t>
  </si>
  <si>
    <t>TRƯỞNG PHÒNG</t>
  </si>
  <si>
    <t>KT. HIỆU TRƯỞNG</t>
  </si>
  <si>
    <t xml:space="preserve">                                     </t>
  </si>
  <si>
    <t>PHÓ HIỆU TRƯỞNG</t>
  </si>
  <si>
    <t>Đinh Văn Chí</t>
  </si>
  <si>
    <t>Tô Hữu Trí</t>
  </si>
  <si>
    <t>Trần Văn Hiển</t>
  </si>
  <si>
    <t>LỚP TCLLCT - HC A83</t>
  </si>
  <si>
    <t>An giang, ngày 21 tháng 9 năm 2018</t>
  </si>
  <si>
    <r>
      <t>Môn:</t>
    </r>
    <r>
      <rPr>
        <b/>
        <i/>
        <sz val="14"/>
        <rFont val="Times New Roman"/>
        <family val="1"/>
      </rPr>
      <t xml:space="preserve"> II - Những vấn đề cơ bản về Đảng Cộng sản và lịch sử Đảng Cộng sản</t>
    </r>
  </si>
  <si>
    <t>Ngày thi: 07/9/2018</t>
  </si>
  <si>
    <t>Thi Trắc nghiệm</t>
  </si>
  <si>
    <t>MÃ ĐỀ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</si>
  <si>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</si>
  <si>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</si>
  <si>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</si>
  <si>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</si>
  <si>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</si>
  <si>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</si>
  <si>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</si>
  <si>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</si>
  <si>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</si>
  <si>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</si>
  <si>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</si>
  <si>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</si>
  <si>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</si>
  <si>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</si>
  <si>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</si>
  <si>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</si>
  <si>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</si>
  <si>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</si>
  <si>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</si>
  <si>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</si>
  <si>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</si>
  <si>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</si>
  <si>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</si>
  <si>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</si>
  <si>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</si>
  <si>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</si>
  <si>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</si>
  <si>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</si>
  <si>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</si>
  <si>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</si>
  <si>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</si>
  <si>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</si>
  <si>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</si>
  <si>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</si>
  <si>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</si>
  <si>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</si>
  <si>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</si>
  <si>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An giang, ngày 24 tháng 8 năm 2018</t>
  </si>
  <si>
    <t>DANH SÁCH ĐIỂM THI HẾT HỌC PHẦN (Lần 2)</t>
  </si>
  <si>
    <t>Ngày thi: 21/96/2018</t>
  </si>
  <si>
    <t>Z5</t>
  </si>
  <si>
    <t>Z4</t>
  </si>
  <si>
    <t>Z3</t>
  </si>
  <si>
    <t>Z2</t>
  </si>
  <si>
    <t>Z1</t>
  </si>
  <si>
    <t>Z6</t>
  </si>
  <si>
    <t>An giang, ngày 29 tháng 10 năm 2018</t>
  </si>
  <si>
    <r>
      <t>Môn: III.2 -</t>
    </r>
    <r>
      <rPr>
        <b/>
        <i/>
        <sz val="14"/>
        <rFont val="Times New Roman"/>
        <family val="1"/>
      </rPr>
      <t xml:space="preserve"> Những vấn đề cơ bản về quản lý hành chính nhà nước</t>
    </r>
  </si>
  <si>
    <t>Ngày thi: 22/10/2018</t>
  </si>
  <si>
    <t>Ngày thi: 01/11/2018</t>
  </si>
  <si>
    <r>
      <t xml:space="preserve">Môn: </t>
    </r>
    <r>
      <rPr>
        <b/>
        <i/>
        <sz val="14"/>
        <rFont val="Times New Roman"/>
        <family val="1"/>
      </rPr>
      <t xml:space="preserve">III.1 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 xml:space="preserve"> Những vấn đề cơ bản về hệ thống chính trị, nhà nước pháp luật XHCN</t>
    </r>
  </si>
  <si>
    <t>SỐ PHÁCH</t>
  </si>
  <si>
    <t>D48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</si>
  <si>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</si>
  <si>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</si>
  <si>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</si>
  <si>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</si>
  <si>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</si>
  <si>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</si>
  <si>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</si>
  <si>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</si>
  <si>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</si>
  <si>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</si>
  <si>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</si>
  <si>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</si>
  <si>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</si>
  <si>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</si>
  <si>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</si>
  <si>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</si>
  <si>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</si>
  <si>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</si>
  <si>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</si>
  <si>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</si>
  <si>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</si>
  <si>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</si>
  <si>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</si>
  <si>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D24</t>
  </si>
  <si>
    <t>D23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</si>
  <si>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</si>
  <si>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</si>
  <si>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</si>
  <si>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</si>
  <si>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</si>
  <si>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</si>
  <si>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</si>
  <si>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</si>
  <si>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</si>
  <si>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</si>
  <si>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</si>
  <si>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</si>
  <si>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</si>
  <si>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D9</t>
  </si>
  <si>
    <t>D1</t>
  </si>
  <si>
    <t>D2</t>
  </si>
  <si>
    <t>D3</t>
  </si>
  <si>
    <t>D4</t>
  </si>
  <si>
    <t>D5</t>
  </si>
  <si>
    <t>D6</t>
  </si>
  <si>
    <t>D7</t>
  </si>
  <si>
    <t>D8</t>
  </si>
  <si>
    <t>DANH SÁCH ĐIỂM THI HẾT HỌC PHẦN (LẦN 2)</t>
  </si>
  <si>
    <t>ĐIỂM</t>
  </si>
  <si>
    <t>An giang, ngày 15 tháng 11 năm 2018</t>
  </si>
  <si>
    <t xml:space="preserve"> * Tổng số bài thi: 02   </t>
  </si>
  <si>
    <t>An giang, ngày 26 tháng 11 năm 2018</t>
  </si>
  <si>
    <r>
      <t xml:space="preserve">Môn: </t>
    </r>
    <r>
      <rPr>
        <b/>
        <i/>
        <sz val="14"/>
        <rFont val="Times New Roman"/>
        <family val="1"/>
      </rPr>
      <t xml:space="preserve">IV 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 xml:space="preserve"> Đường lối, chính sách của Đảng, Nhà nước Việt Nam 
về các lĩnh vực của đời sống xã hội</t>
    </r>
  </si>
  <si>
    <t>Ngày thi: 13/11/2018</t>
  </si>
  <si>
    <t>Thi Tự luận</t>
  </si>
  <si>
    <t>G48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</si>
  <si>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</si>
  <si>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</si>
  <si>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</si>
  <si>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</si>
  <si>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</si>
  <si>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</si>
  <si>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</si>
  <si>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</si>
  <si>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</si>
  <si>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</si>
  <si>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</si>
  <si>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</si>
  <si>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</si>
  <si>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</si>
  <si>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</si>
  <si>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</si>
  <si>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</si>
  <si>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</si>
  <si>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</si>
  <si>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</si>
  <si>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</si>
  <si>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</si>
  <si>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</si>
  <si>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</si>
  <si>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</si>
  <si>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</si>
  <si>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</si>
  <si>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</si>
  <si>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</si>
  <si>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</si>
  <si>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</si>
  <si>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</si>
  <si>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</si>
  <si>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</si>
  <si>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</si>
  <si>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</si>
  <si>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</si>
  <si>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</si>
  <si>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G9</t>
  </si>
  <si>
    <t>G1</t>
  </si>
  <si>
    <t>G2</t>
  </si>
  <si>
    <t>G3</t>
  </si>
  <si>
    <t>G4</t>
  </si>
  <si>
    <t>G5</t>
  </si>
  <si>
    <t>G6</t>
  </si>
  <si>
    <t>G7</t>
  </si>
  <si>
    <t>G8</t>
  </si>
  <si>
    <t>An giang, ngày 20 tháng 12 năm 2018</t>
  </si>
  <si>
    <r>
      <t xml:space="preserve">Môn: </t>
    </r>
    <r>
      <rPr>
        <b/>
        <i/>
        <sz val="14"/>
        <rFont val="Times New Roman"/>
        <family val="1"/>
      </rPr>
      <t xml:space="preserve">V.1 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 xml:space="preserve"> Một số kỹ năng cơ bản trong lãnh đạo, quản lý 
của cán bộ lãnh đạo quản lý ở cơ sở</t>
    </r>
  </si>
  <si>
    <t>Ngày thi: 03/12/2018</t>
  </si>
  <si>
    <t>P48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</si>
  <si>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</si>
  <si>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</si>
  <si>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</si>
  <si>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</si>
  <si>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</si>
  <si>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</si>
  <si>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</si>
  <si>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</si>
  <si>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</si>
  <si>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</si>
  <si>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</si>
  <si>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</si>
  <si>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</si>
  <si>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</si>
  <si>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</si>
  <si>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</si>
  <si>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</si>
  <si>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</si>
  <si>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</si>
  <si>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</si>
  <si>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</si>
  <si>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</si>
  <si>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</si>
  <si>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</si>
  <si>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</si>
  <si>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</si>
  <si>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</si>
  <si>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</si>
  <si>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</si>
  <si>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</si>
  <si>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</si>
  <si>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</si>
  <si>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</si>
  <si>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</si>
  <si>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</si>
  <si>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</si>
  <si>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</si>
  <si>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</si>
  <si>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</si>
  <si>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</si>
  <si>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P7</t>
  </si>
  <si>
    <t>P1</t>
  </si>
  <si>
    <t>P2</t>
  </si>
  <si>
    <t>P3</t>
  </si>
  <si>
    <t>P4</t>
  </si>
  <si>
    <t>P5</t>
  </si>
  <si>
    <t>P6</t>
  </si>
  <si>
    <t>An Giang, ngày 26 tháng 12 năm 2018</t>
  </si>
  <si>
    <t>Tổng số học viên lớp</t>
  </si>
  <si>
    <t>Tổng số học viên đủ điều kiện viết tiểu luận theo quy chế (25% tổng số):</t>
  </si>
  <si>
    <t>(Số liệu đến ngày 26/12/2018 tương đương 8 phần học)</t>
  </si>
  <si>
    <t>An giang, ngày 04 tháng 01 năm 2019</t>
  </si>
  <si>
    <r>
      <t xml:space="preserve">Môn: </t>
    </r>
    <r>
      <rPr>
        <b/>
        <i/>
        <sz val="14"/>
        <rFont val="Times New Roman"/>
        <family val="1"/>
      </rPr>
      <t xml:space="preserve">V.2 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 xml:space="preserve"> Nghiệp vụ công tác Đảng ở cơ sở</t>
    </r>
  </si>
  <si>
    <t>Ngày thi: 19/12/2018</t>
  </si>
  <si>
    <t>A48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</si>
  <si>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</si>
  <si>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</si>
  <si>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</si>
  <si>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</si>
  <si>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</si>
  <si>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</si>
  <si>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</si>
  <si>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</si>
  <si>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</si>
  <si>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</si>
  <si>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</si>
  <si>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</si>
  <si>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</si>
  <si>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</si>
  <si>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</si>
  <si>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</si>
  <si>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</si>
  <si>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</si>
  <si>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</si>
  <si>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</si>
  <si>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</si>
  <si>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</si>
  <si>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</si>
  <si>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</si>
  <si>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</si>
  <si>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</si>
  <si>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</si>
  <si>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</si>
  <si>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</si>
  <si>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</si>
  <si>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</si>
  <si>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</si>
  <si>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</si>
  <si>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</si>
  <si>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</si>
  <si>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</si>
  <si>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</si>
  <si>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</si>
  <si>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</si>
  <si>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</si>
  <si>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</si>
  <si>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</si>
  <si>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</si>
  <si>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</si>
  <si>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</si>
  <si>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</si>
  <si>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A1</t>
  </si>
  <si>
    <t>An giang, ngày 14 tháng 01 năm 2019</t>
  </si>
  <si>
    <r>
      <t xml:space="preserve">Môn: </t>
    </r>
    <r>
      <rPr>
        <b/>
        <i/>
        <sz val="14"/>
        <rFont val="Times New Roman"/>
        <family val="1"/>
      </rPr>
      <t xml:space="preserve">V.3 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 xml:space="preserve"> Nghiệp vụ công tác Mặt trận Tổ quốc và các đoàn thể nhân dân ở cơ sở</t>
    </r>
  </si>
  <si>
    <t>Ngày thi: 01/01/2019</t>
  </si>
  <si>
    <t>C48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</si>
  <si>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</si>
  <si>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</si>
  <si>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</si>
  <si>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</si>
  <si>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</si>
  <si>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</si>
  <si>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</si>
  <si>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</si>
  <si>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</si>
  <si>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</si>
  <si>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</si>
  <si>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</si>
  <si>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</si>
  <si>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</si>
  <si>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</si>
  <si>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</si>
  <si>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</si>
  <si>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</si>
  <si>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</si>
  <si>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</si>
  <si>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</si>
  <si>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</si>
  <si>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</si>
  <si>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</si>
  <si>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</si>
  <si>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</si>
  <si>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</si>
  <si>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</si>
  <si>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</si>
  <si>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</si>
  <si>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</si>
  <si>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</si>
  <si>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</si>
  <si>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</si>
  <si>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</si>
  <si>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</si>
  <si>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</si>
  <si>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</si>
  <si>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</si>
  <si>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</si>
  <si>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</si>
  <si>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</si>
  <si>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C5</t>
  </si>
  <si>
    <t>C1</t>
  </si>
  <si>
    <t>C2</t>
  </si>
  <si>
    <t>C3</t>
  </si>
  <si>
    <t>C4</t>
  </si>
  <si>
    <t>An giang, ngày 16 tháng 01 năm 2019</t>
  </si>
  <si>
    <t>DANH SÁCH ĐIỂM BÀI THU HOẠCH NGHIÊN CỨU THỰC TẾ</t>
  </si>
  <si>
    <t>Thời gian nghiên cứu: 04/01/2019 - 10/01/2019</t>
  </si>
  <si>
    <t>ĐOÀN</t>
  </si>
  <si>
    <t>ĐOÀN 1</t>
  </si>
  <si>
    <t>ĐOÀN 3</t>
  </si>
  <si>
    <t>Không đạt (bài giống nhau)</t>
  </si>
  <si>
    <t xml:space="preserve"> ĐOÀN 3</t>
  </si>
  <si>
    <t>ĐOÀN 4</t>
  </si>
  <si>
    <t>ĐOÀN 2</t>
  </si>
  <si>
    <t>An Giang, ngày 16 tháng 1 năm 2019</t>
  </si>
  <si>
    <t>DANH SÁCH ĐIỂM TỔNG HỢP HỌC VIÊN ĐỦ ĐIỀU KIỆN VIẾT KHÓA LUẬN</t>
  </si>
  <si>
    <t>LỚP TRUNG CẤP LÝ LUẬN CHÍNH TRỊ - HÀNH CHÍNH A83</t>
  </si>
  <si>
    <t>An giang, ngày 17 tháng 01 năm 2019</t>
  </si>
  <si>
    <t>DANH SÁCH ĐIỂM BÀI THU HOẠCH NGHIÊN CỨU THỰC TẾ (LẦN 2)</t>
  </si>
  <si>
    <t xml:space="preserve">   TRƯỜNG CHÍNH TRỊ </t>
  </si>
  <si>
    <t xml:space="preserve">         CỘNG HÒA XÃ HỘI CHỦ NGHĨA VIỆT NAM</t>
  </si>
  <si>
    <t xml:space="preserve">    TÔN ĐỨC THẮNG</t>
  </si>
  <si>
    <t xml:space="preserve">    PHÒNG ĐÀO TẠO</t>
  </si>
  <si>
    <t xml:space="preserve">BIÊN BẢN </t>
  </si>
  <si>
    <t xml:space="preserve">       Căn cứ Quy chế quản lý đào tạo của trường chính trị tỉnh, thành phố trực thuộc Trung ương ban hành kèm theo Quyết định số: 1855/QĐ-HVCTQG, ngày 21 tháng 04 năm 2016 của Giám đốc Học viện Chính trị quốc gia Hồ Chí Minh</t>
  </si>
  <si>
    <r>
      <t xml:space="preserve">       Kết quả</t>
    </r>
    <r>
      <rPr>
        <sz val="13"/>
        <rFont val="Times New Roman"/>
        <family val="1"/>
      </rPr>
      <t xml:space="preserve"> xét điều kiện dự thi viết tốt nghiệp và viết khóa luận cuối khóa như sau:</t>
    </r>
  </si>
  <si>
    <t xml:space="preserve">                     An Giang, ngày 17 tháng 01 năm 2019</t>
  </si>
  <si>
    <t>Xét điều kiện dự thi viết tốt nghiệp và viết tiểu luận cuối khóa lớp A83</t>
  </si>
  <si>
    <t xml:space="preserve">       Căn cứ vào kết quả học tập của lớp Trung cấp lý luận chính trị – hành chính lớp A83,</t>
  </si>
  <si>
    <t xml:space="preserve">       Tổng số HV lớp A83: 48 học viên.</t>
  </si>
  <si>
    <t xml:space="preserve">       Học viên đủ điều kiện thi và viết khóa luận tốt nghiệp: 48 học viên </t>
  </si>
  <si>
    <t xml:space="preserve">       Trong đó:   
         + Học viên viết khóa luận: 12 học viên </t>
  </si>
  <si>
    <t xml:space="preserve">         + Học viên thi viết: 36 học viên</t>
  </si>
  <si>
    <t>TRƯỜNG CHÍNH TRỊ TÔN ĐỨC THẮNG</t>
  </si>
  <si>
    <t>CỘNG HÒA XÃ HỘI CHỦ NGHĨA VIỆT NAM</t>
  </si>
  <si>
    <t>PHÒNG ĐÀO TẠO</t>
  </si>
  <si>
    <t>Độc lập - Tự do - Hạnh phúc</t>
  </si>
  <si>
    <t xml:space="preserve"> DANH SÁCH THI VIẾT</t>
  </si>
  <si>
    <t>HỌ VÀ TÊN</t>
  </si>
  <si>
    <t xml:space="preserve">Tổng số học viên dự thi:   </t>
  </si>
  <si>
    <t>An Giang, ngày 17 tháng 01 năm 2019</t>
  </si>
  <si>
    <t xml:space="preserve">    LỚP TRUNG CẤP LÝ LUẬN CHÍNH TRỊ - HÀNH CHÍNH A83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</si>
</sst>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"/>
    <numFmt numFmtId="165" formatCode="0.0"/>
    <numFmt numFmtId="166" formatCode="0.000"/>
  </numFmts>
  <fonts count="88">
    <font>
      <sz val="12"/>
      <name val="Times New Roman"/>
      <family val="0"/>
    </font>
    <font>
      <sz val="11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VNI-Centur"/>
      <family val="0"/>
    </font>
    <font>
      <sz val="10"/>
      <name val="Arial"/>
      <family val="2"/>
    </font>
    <font>
      <b/>
      <i/>
      <sz val="13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VNI-Helve"/>
      <family val="0"/>
    </font>
    <font>
      <sz val="10"/>
      <name val="VNI-Helve"/>
      <family val="0"/>
    </font>
    <font>
      <sz val="14"/>
      <name val="VNI-Helve"/>
      <family val="0"/>
    </font>
    <font>
      <b/>
      <sz val="13"/>
      <name val="VNI-Times"/>
      <family val="0"/>
    </font>
    <font>
      <i/>
      <sz val="13"/>
      <name val="VNI-Helve"/>
      <family val="0"/>
    </font>
    <font>
      <b/>
      <sz val="16"/>
      <name val="VNI-Times"/>
      <family val="0"/>
    </font>
    <font>
      <b/>
      <sz val="12"/>
      <name val="VNI-Times"/>
      <family val="0"/>
    </font>
    <font>
      <sz val="12.5"/>
      <name val="VNI-Times"/>
      <family val="0"/>
    </font>
    <font>
      <i/>
      <sz val="12.5"/>
      <name val="Times New Roman"/>
      <family val="1"/>
    </font>
    <font>
      <b/>
      <sz val="13"/>
      <name val="Arial"/>
      <family val="2"/>
    </font>
    <font>
      <i/>
      <sz val="14"/>
      <name val="VNI-Centur"/>
      <family val="0"/>
    </font>
    <font>
      <i/>
      <sz val="10"/>
      <name val="Arial"/>
      <family val="2"/>
    </font>
    <font>
      <sz val="11"/>
      <name val="VNI-Centur"/>
      <family val="0"/>
    </font>
    <font>
      <b/>
      <i/>
      <sz val="10"/>
      <name val="Arial"/>
      <family val="2"/>
    </font>
    <font>
      <b/>
      <i/>
      <sz val="14"/>
      <name val="VNI-Centur"/>
      <family val="0"/>
    </font>
    <font>
      <b/>
      <sz val="10"/>
      <name val="Arial"/>
      <family val="2"/>
    </font>
    <font>
      <sz val="14"/>
      <name val="VNI-Centur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0"/>
    </font>
    <font>
      <b/>
      <sz val="13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49" fontId="9" fillId="0" borderId="1" applyAlignment="0">
      <protection/>
    </xf>
    <xf numFmtId="0" fontId="67" fillId="26" borderId="0" applyNumberFormat="0" applyBorder="0" applyAlignment="0" applyProtection="0"/>
    <xf numFmtId="0" fontId="6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8" borderId="3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32" borderId="8" applyNumberFormat="0" applyFont="0" applyAlignment="0" applyProtection="0"/>
    <xf numFmtId="0" fontId="78" fillId="27" borderId="9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vertical="top" wrapText="1"/>
    </xf>
    <xf numFmtId="0" fontId="0" fillId="0" borderId="0" xfId="56">
      <alignment/>
      <protection/>
    </xf>
    <xf numFmtId="0" fontId="0" fillId="0" borderId="0" xfId="56" applyAlignment="1">
      <alignment horizontal="center" vertic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56" applyFont="1" applyBorder="1" applyAlignment="1">
      <alignment horizontal="left" vertical="center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2" fillId="0" borderId="11" xfId="56" applyFont="1" applyBorder="1" applyAlignment="1">
      <alignment horizontal="left" vertical="center"/>
      <protection/>
    </xf>
    <xf numFmtId="0" fontId="2" fillId="0" borderId="12" xfId="56" applyFont="1" applyBorder="1" applyAlignment="1">
      <alignment horizontal="left" vertical="center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64" fontId="14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56" applyFont="1" applyAlignment="1">
      <alignment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horizontal="center" vertical="center"/>
      <protection/>
    </xf>
    <xf numFmtId="0" fontId="17" fillId="0" borderId="13" xfId="56" applyFont="1" applyBorder="1" applyAlignment="1">
      <alignment horizontal="center" vertical="center"/>
      <protection/>
    </xf>
    <xf numFmtId="0" fontId="17" fillId="0" borderId="13" xfId="56" applyFont="1" applyBorder="1" applyAlignment="1">
      <alignment horizontal="center" vertical="center" wrapText="1"/>
      <protection/>
    </xf>
    <xf numFmtId="0" fontId="17" fillId="0" borderId="11" xfId="56" applyFont="1" applyBorder="1" applyAlignment="1">
      <alignment horizontal="center" vertical="center"/>
      <protection/>
    </xf>
    <xf numFmtId="0" fontId="18" fillId="0" borderId="0" xfId="56" applyFont="1" applyAlignment="1">
      <alignment/>
      <protection/>
    </xf>
    <xf numFmtId="0" fontId="0" fillId="0" borderId="13" xfId="56" applyFont="1" applyBorder="1" applyAlignment="1">
      <alignment horizontal="center" vertical="center"/>
      <protection/>
    </xf>
    <xf numFmtId="165" fontId="0" fillId="0" borderId="11" xfId="63" applyNumberFormat="1" applyFont="1" applyBorder="1" applyAlignment="1">
      <alignment horizontal="center" vertical="center"/>
      <protection/>
    </xf>
    <xf numFmtId="165" fontId="0" fillId="0" borderId="12" xfId="63" applyNumberFormat="1" applyFont="1" applyBorder="1" applyAlignment="1">
      <alignment horizontal="center" vertical="center"/>
      <protection/>
    </xf>
    <xf numFmtId="165" fontId="0" fillId="0" borderId="13" xfId="63" applyNumberFormat="1" applyFont="1" applyBorder="1" applyAlignment="1">
      <alignment horizontal="center" vertical="center"/>
      <protection/>
    </xf>
    <xf numFmtId="165" fontId="15" fillId="0" borderId="13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3" xfId="56" applyBorder="1">
      <alignment/>
      <protection/>
    </xf>
    <xf numFmtId="165" fontId="0" fillId="0" borderId="11" xfId="63" applyNumberFormat="1" applyFont="1" applyBorder="1" applyAlignment="1">
      <alignment horizontal="left" vertical="center"/>
      <protection/>
    </xf>
    <xf numFmtId="0" fontId="82" fillId="0" borderId="0" xfId="56" applyFont="1">
      <alignment/>
      <protection/>
    </xf>
    <xf numFmtId="165" fontId="19" fillId="0" borderId="14" xfId="63" applyNumberFormat="1" applyFont="1" applyBorder="1" applyAlignment="1" applyProtection="1">
      <alignment vertical="center" wrapText="1"/>
      <protection/>
    </xf>
    <xf numFmtId="165" fontId="19" fillId="0" borderId="15" xfId="63" applyNumberFormat="1" applyFont="1" applyBorder="1" applyAlignment="1" applyProtection="1">
      <alignment vertical="center" wrapText="1"/>
      <protection/>
    </xf>
    <xf numFmtId="0" fontId="0" fillId="0" borderId="0" xfId="56" applyFont="1">
      <alignment/>
      <protection/>
    </xf>
    <xf numFmtId="0" fontId="0" fillId="0" borderId="13" xfId="56" applyBorder="1" applyAlignment="1">
      <alignment horizontal="center" vertical="center"/>
      <protection/>
    </xf>
    <xf numFmtId="0" fontId="20" fillId="0" borderId="0" xfId="68" applyFont="1" applyAlignment="1">
      <alignment horizontal="left"/>
      <protection/>
    </xf>
    <xf numFmtId="165" fontId="0" fillId="0" borderId="0" xfId="68" applyNumberFormat="1" applyFont="1">
      <alignment/>
      <protection/>
    </xf>
    <xf numFmtId="165" fontId="20" fillId="0" borderId="0" xfId="68" applyNumberFormat="1" applyFont="1">
      <alignment/>
      <protection/>
    </xf>
    <xf numFmtId="165" fontId="21" fillId="0" borderId="0" xfId="68" applyNumberFormat="1" applyFont="1">
      <alignment/>
      <protection/>
    </xf>
    <xf numFmtId="0" fontId="22" fillId="0" borderId="0" xfId="68" applyFont="1" applyAlignment="1">
      <alignment horizontal="left" vertical="center"/>
      <protection/>
    </xf>
    <xf numFmtId="165" fontId="15" fillId="0" borderId="0" xfId="68" applyNumberFormat="1" applyFont="1" applyFill="1" applyBorder="1" applyAlignment="1">
      <alignment vertical="center" wrapText="1"/>
      <protection/>
    </xf>
    <xf numFmtId="0" fontId="15" fillId="0" borderId="0" xfId="68" applyFont="1" applyAlignment="1">
      <alignment/>
      <protection/>
    </xf>
    <xf numFmtId="166" fontId="15" fillId="0" borderId="0" xfId="68" applyNumberFormat="1" applyFont="1" applyAlignment="1">
      <alignment/>
      <protection/>
    </xf>
    <xf numFmtId="0" fontId="15" fillId="0" borderId="0" xfId="68" applyFont="1" applyAlignment="1">
      <alignment horizontal="left"/>
      <protection/>
    </xf>
    <xf numFmtId="0" fontId="0" fillId="33" borderId="13" xfId="56" applyFont="1" applyFill="1" applyBorder="1" applyAlignment="1">
      <alignment horizontal="center" vertical="center"/>
      <protection/>
    </xf>
    <xf numFmtId="0" fontId="2" fillId="33" borderId="11" xfId="56" applyFont="1" applyFill="1" applyBorder="1" applyAlignment="1">
      <alignment horizontal="left" vertical="center"/>
      <protection/>
    </xf>
    <xf numFmtId="0" fontId="2" fillId="33" borderId="12" xfId="56" applyFont="1" applyFill="1" applyBorder="1" applyAlignment="1">
      <alignment horizontal="left" vertical="center"/>
      <protection/>
    </xf>
    <xf numFmtId="0" fontId="2" fillId="33" borderId="13" xfId="56" applyFont="1" applyFill="1" applyBorder="1" applyAlignment="1">
      <alignment horizontal="center" vertical="center" wrapText="1"/>
      <protection/>
    </xf>
    <xf numFmtId="165" fontId="0" fillId="33" borderId="11" xfId="63" applyNumberFormat="1" applyFont="1" applyFill="1" applyBorder="1" applyAlignment="1">
      <alignment horizontal="center" vertical="center"/>
      <protection/>
    </xf>
    <xf numFmtId="165" fontId="0" fillId="33" borderId="12" xfId="63" applyNumberFormat="1" applyFont="1" applyFill="1" applyBorder="1" applyAlignment="1">
      <alignment horizontal="center" vertical="center"/>
      <protection/>
    </xf>
    <xf numFmtId="165" fontId="0" fillId="33" borderId="13" xfId="63" applyNumberFormat="1" applyFont="1" applyFill="1" applyBorder="1" applyAlignment="1">
      <alignment horizontal="center" vertical="center"/>
      <protection/>
    </xf>
    <xf numFmtId="0" fontId="0" fillId="33" borderId="13" xfId="56" applyFill="1" applyBorder="1">
      <alignment/>
      <protection/>
    </xf>
    <xf numFmtId="0" fontId="0" fillId="33" borderId="0" xfId="56" applyFill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17" fillId="0" borderId="11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/>
      <protection/>
    </xf>
    <xf numFmtId="0" fontId="17" fillId="0" borderId="11" xfId="56" applyFont="1" applyBorder="1" applyAlignment="1">
      <alignment horizontal="center" vertical="center"/>
      <protection/>
    </xf>
    <xf numFmtId="0" fontId="0" fillId="33" borderId="0" xfId="56" applyFont="1" applyFill="1">
      <alignment/>
      <protection/>
    </xf>
    <xf numFmtId="165" fontId="0" fillId="33" borderId="11" xfId="63" applyNumberFormat="1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56" applyFont="1" applyFill="1" applyBorder="1" applyAlignment="1">
      <alignment horizontal="left" vertical="center"/>
      <protection/>
    </xf>
    <xf numFmtId="0" fontId="8" fillId="33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17" fillId="0" borderId="13" xfId="56" applyFont="1" applyBorder="1" applyAlignment="1">
      <alignment horizontal="center" vertical="center"/>
      <protection/>
    </xf>
    <xf numFmtId="0" fontId="17" fillId="0" borderId="11" xfId="56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17" fillId="0" borderId="13" xfId="56" applyFont="1" applyBorder="1" applyAlignment="1">
      <alignment horizontal="center" vertical="center"/>
      <protection/>
    </xf>
    <xf numFmtId="0" fontId="17" fillId="0" borderId="11" xfId="56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vertical="center"/>
    </xf>
    <xf numFmtId="0" fontId="80" fillId="0" borderId="0" xfId="64" applyFont="1">
      <alignment/>
      <protection/>
    </xf>
    <xf numFmtId="0" fontId="83" fillId="0" borderId="0" xfId="64" applyFont="1" applyAlignment="1">
      <alignment/>
      <protection/>
    </xf>
    <xf numFmtId="0" fontId="84" fillId="0" borderId="0" xfId="64" applyFont="1" applyAlignment="1">
      <alignment/>
      <protection/>
    </xf>
    <xf numFmtId="0" fontId="10" fillId="0" borderId="0" xfId="64">
      <alignment/>
      <protection/>
    </xf>
    <xf numFmtId="0" fontId="85" fillId="0" borderId="0" xfId="64" applyFont="1" applyAlignment="1">
      <alignment/>
      <protection/>
    </xf>
    <xf numFmtId="0" fontId="84" fillId="0" borderId="0" xfId="64" applyFont="1">
      <alignment/>
      <protection/>
    </xf>
    <xf numFmtId="0" fontId="86" fillId="0" borderId="0" xfId="64" applyFont="1" applyAlignment="1">
      <alignment/>
      <protection/>
    </xf>
    <xf numFmtId="0" fontId="10" fillId="0" borderId="0" xfId="64" applyAlignment="1">
      <alignment horizontal="left"/>
      <protection/>
    </xf>
    <xf numFmtId="165" fontId="3" fillId="0" borderId="0" xfId="70" applyNumberFormat="1" applyFont="1" applyFill="1" applyBorder="1" applyAlignment="1">
      <alignment vertical="top" wrapText="1"/>
      <protection/>
    </xf>
    <xf numFmtId="165" fontId="3" fillId="0" borderId="0" xfId="70" applyNumberFormat="1" applyFont="1" applyFill="1" applyBorder="1" applyAlignment="1">
      <alignment horizontal="left" vertical="center" wrapText="1"/>
      <protection/>
    </xf>
    <xf numFmtId="0" fontId="3" fillId="0" borderId="0" xfId="70" applyFont="1" applyAlignment="1">
      <alignment horizontal="center"/>
      <protection/>
    </xf>
    <xf numFmtId="0" fontId="3" fillId="0" borderId="0" xfId="70" applyFont="1" applyAlignment="1">
      <alignment/>
      <protection/>
    </xf>
    <xf numFmtId="0" fontId="3" fillId="0" borderId="0" xfId="56" applyFont="1" applyAlignment="1">
      <alignment vertical="center"/>
      <protection/>
    </xf>
    <xf numFmtId="0" fontId="31" fillId="0" borderId="0" xfId="70" applyFont="1" applyAlignment="1">
      <alignment/>
      <protection/>
    </xf>
    <xf numFmtId="0" fontId="32" fillId="0" borderId="0" xfId="70" applyFont="1">
      <alignment/>
      <protection/>
    </xf>
    <xf numFmtId="0" fontId="33" fillId="0" borderId="0" xfId="70" applyFont="1">
      <alignment/>
      <protection/>
    </xf>
    <xf numFmtId="0" fontId="34" fillId="0" borderId="0" xfId="72" applyFont="1" applyAlignment="1">
      <alignment horizontal="center"/>
      <protection/>
    </xf>
    <xf numFmtId="0" fontId="34" fillId="0" borderId="0" xfId="72" applyFont="1" applyAlignment="1">
      <alignment horizontal="left"/>
      <protection/>
    </xf>
    <xf numFmtId="0" fontId="35" fillId="0" borderId="0" xfId="70" applyFont="1" applyAlignment="1">
      <alignment/>
      <protection/>
    </xf>
    <xf numFmtId="0" fontId="30" fillId="0" borderId="0" xfId="72" applyNumberFormat="1" applyFont="1" applyAlignment="1">
      <alignment/>
      <protection/>
    </xf>
    <xf numFmtId="0" fontId="36" fillId="0" borderId="0" xfId="72" applyFont="1" applyAlignment="1">
      <alignment horizontal="center"/>
      <protection/>
    </xf>
    <xf numFmtId="0" fontId="36" fillId="0" borderId="0" xfId="72" applyFont="1" applyAlignment="1">
      <alignment/>
      <protection/>
    </xf>
    <xf numFmtId="0" fontId="0" fillId="0" borderId="13" xfId="70" applyFont="1" applyBorder="1" applyAlignment="1">
      <alignment horizontal="center" vertical="center" wrapText="1"/>
      <protection/>
    </xf>
    <xf numFmtId="0" fontId="15" fillId="0" borderId="13" xfId="70" applyFont="1" applyBorder="1" applyAlignment="1">
      <alignment horizontal="center" vertical="center" wrapText="1"/>
      <protection/>
    </xf>
    <xf numFmtId="0" fontId="31" fillId="0" borderId="0" xfId="70" applyFont="1" applyBorder="1" applyAlignment="1">
      <alignment horizontal="center" vertical="center"/>
      <protection/>
    </xf>
    <xf numFmtId="0" fontId="37" fillId="0" borderId="0" xfId="70" applyFont="1" applyAlignment="1">
      <alignment horizontal="center" vertical="center"/>
      <protection/>
    </xf>
    <xf numFmtId="0" fontId="0" fillId="0" borderId="11" xfId="70" applyFont="1" applyBorder="1" applyAlignment="1">
      <alignment horizontal="center" vertical="center" wrapText="1"/>
      <protection/>
    </xf>
    <xf numFmtId="0" fontId="2" fillId="33" borderId="13" xfId="70" applyFont="1" applyFill="1" applyBorder="1" applyAlignment="1">
      <alignment horizontal="center" vertical="center" wrapText="1"/>
      <protection/>
    </xf>
    <xf numFmtId="165" fontId="38" fillId="0" borderId="0" xfId="70" applyNumberFormat="1" applyFont="1" applyBorder="1" applyAlignment="1">
      <alignment horizontal="center" vertical="center"/>
      <protection/>
    </xf>
    <xf numFmtId="0" fontId="38" fillId="0" borderId="0" xfId="70" applyFont="1" applyBorder="1" applyAlignment="1">
      <alignment horizontal="center" vertical="center"/>
      <protection/>
    </xf>
    <xf numFmtId="0" fontId="38" fillId="0" borderId="0" xfId="70" applyFont="1" applyAlignment="1">
      <alignment horizontal="center" vertical="center"/>
      <protection/>
    </xf>
    <xf numFmtId="0" fontId="12" fillId="33" borderId="13" xfId="70" applyFont="1" applyFill="1" applyBorder="1" applyAlignment="1">
      <alignment horizontal="center" vertical="center" wrapText="1"/>
      <protection/>
    </xf>
    <xf numFmtId="0" fontId="39" fillId="0" borderId="16" xfId="70" applyFont="1" applyBorder="1" applyAlignment="1" quotePrefix="1">
      <alignment horizontal="center" vertical="center"/>
      <protection/>
    </xf>
    <xf numFmtId="0" fontId="3" fillId="0" borderId="0" xfId="70" applyFont="1" applyAlignment="1">
      <alignment horizontal="left"/>
      <protection/>
    </xf>
    <xf numFmtId="0" fontId="40" fillId="0" borderId="0" xfId="70" applyFont="1" applyAlignment="1">
      <alignment horizontal="right"/>
      <protection/>
    </xf>
    <xf numFmtId="0" fontId="11" fillId="0" borderId="0" xfId="70" applyFont="1">
      <alignment/>
      <protection/>
    </xf>
    <xf numFmtId="0" fontId="41" fillId="0" borderId="0" xfId="70" applyFont="1">
      <alignment/>
      <protection/>
    </xf>
    <xf numFmtId="0" fontId="42" fillId="0" borderId="0" xfId="70" applyFont="1">
      <alignment/>
      <protection/>
    </xf>
    <xf numFmtId="0" fontId="43" fillId="0" borderId="0" xfId="70" applyFont="1">
      <alignment/>
      <protection/>
    </xf>
    <xf numFmtId="0" fontId="11" fillId="0" borderId="0" xfId="70">
      <alignment/>
      <protection/>
    </xf>
    <xf numFmtId="0" fontId="44" fillId="0" borderId="0" xfId="70" applyFont="1" applyAlignment="1">
      <alignment horizontal="left"/>
      <protection/>
    </xf>
    <xf numFmtId="0" fontId="44" fillId="0" borderId="0" xfId="70" applyFont="1">
      <alignment/>
      <protection/>
    </xf>
    <xf numFmtId="0" fontId="45" fillId="0" borderId="0" xfId="70" applyFont="1">
      <alignment/>
      <protection/>
    </xf>
    <xf numFmtId="0" fontId="11" fillId="0" borderId="0" xfId="70" applyAlignment="1">
      <alignment horizontal="left"/>
      <protection/>
    </xf>
    <xf numFmtId="0" fontId="46" fillId="0" borderId="0" xfId="70" applyFont="1">
      <alignment/>
      <protection/>
    </xf>
    <xf numFmtId="0" fontId="47" fillId="0" borderId="0" xfId="70" applyFont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left" wrapText="1"/>
    </xf>
    <xf numFmtId="164" fontId="7" fillId="0" borderId="11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5" fillId="0" borderId="0" xfId="68" applyFont="1" applyAlignment="1">
      <alignment horizontal="center"/>
      <protection/>
    </xf>
    <xf numFmtId="0" fontId="12" fillId="0" borderId="19" xfId="56" applyFont="1" applyBorder="1" applyAlignment="1">
      <alignment horizontal="center" vertical="center"/>
      <protection/>
    </xf>
    <xf numFmtId="0" fontId="5" fillId="0" borderId="19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17" fillId="0" borderId="13" xfId="56" applyFont="1" applyBorder="1" applyAlignment="1">
      <alignment horizontal="center" vertical="center"/>
      <protection/>
    </xf>
    <xf numFmtId="0" fontId="17" fillId="0" borderId="11" xfId="56" applyFont="1" applyBorder="1" applyAlignment="1">
      <alignment horizontal="center" vertical="center"/>
      <protection/>
    </xf>
    <xf numFmtId="0" fontId="17" fillId="0" borderId="12" xfId="56" applyFont="1" applyBorder="1" applyAlignment="1">
      <alignment horizontal="center" vertical="center"/>
      <protection/>
    </xf>
    <xf numFmtId="165" fontId="15" fillId="0" borderId="0" xfId="68" applyNumberFormat="1" applyFont="1" applyFill="1" applyBorder="1" applyAlignment="1">
      <alignment horizontal="center" vertical="center" wrapText="1"/>
      <protection/>
    </xf>
    <xf numFmtId="0" fontId="15" fillId="0" borderId="0" xfId="56" applyFont="1" applyAlignment="1">
      <alignment horizontal="center"/>
      <protection/>
    </xf>
    <xf numFmtId="165" fontId="15" fillId="0" borderId="0" xfId="68" applyNumberFormat="1" applyFont="1" applyAlignment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23" fillId="0" borderId="0" xfId="56" applyFont="1" applyAlignment="1">
      <alignment horizontal="left"/>
      <protection/>
    </xf>
    <xf numFmtId="0" fontId="2" fillId="0" borderId="0" xfId="64" applyFont="1" applyAlignment="1">
      <alignment horizontal="left"/>
      <protection/>
    </xf>
    <xf numFmtId="0" fontId="2" fillId="0" borderId="0" xfId="64" applyFont="1" applyAlignment="1">
      <alignment horizontal="left" wrapText="1"/>
      <protection/>
    </xf>
    <xf numFmtId="165" fontId="3" fillId="0" borderId="0" xfId="70" applyNumberFormat="1" applyFont="1" applyFill="1" applyBorder="1" applyAlignment="1">
      <alignment horizontal="center" vertical="top" wrapText="1"/>
      <protection/>
    </xf>
    <xf numFmtId="165" fontId="3" fillId="0" borderId="0" xfId="70" applyNumberFormat="1" applyFont="1" applyFill="1" applyBorder="1" applyAlignment="1">
      <alignment horizontal="center" vertical="center" wrapText="1"/>
      <protection/>
    </xf>
    <xf numFmtId="165" fontId="3" fillId="0" borderId="0" xfId="70" applyNumberFormat="1" applyFont="1" applyFill="1" applyBorder="1" applyAlignment="1">
      <alignment horizontal="left" vertical="top" wrapText="1"/>
      <protection/>
    </xf>
    <xf numFmtId="0" fontId="30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left" vertical="center" wrapText="1"/>
      <protection/>
    </xf>
    <xf numFmtId="0" fontId="8" fillId="0" borderId="0" xfId="64" applyFont="1" applyAlignment="1">
      <alignment horizontal="left" vertical="center"/>
      <protection/>
    </xf>
    <xf numFmtId="0" fontId="3" fillId="0" borderId="0" xfId="72" applyNumberFormat="1" applyFont="1" applyAlignment="1">
      <alignment horizontal="center"/>
      <protection/>
    </xf>
    <xf numFmtId="0" fontId="15" fillId="0" borderId="13" xfId="70" applyFont="1" applyBorder="1" applyAlignment="1">
      <alignment horizontal="center" vertical="center" wrapText="1"/>
      <protection/>
    </xf>
    <xf numFmtId="0" fontId="44" fillId="0" borderId="0" xfId="70" applyFont="1" applyAlignment="1">
      <alignment wrapText="1"/>
      <protection/>
    </xf>
    <xf numFmtId="0" fontId="2" fillId="0" borderId="0" xfId="72" applyFont="1" applyAlignment="1">
      <alignment horizontal="center"/>
      <protection/>
    </xf>
    <xf numFmtId="0" fontId="15" fillId="0" borderId="0" xfId="70" applyNumberFormat="1" applyFont="1" applyAlignment="1">
      <alignment horizontal="center" vertical="center"/>
      <protection/>
    </xf>
    <xf numFmtId="0" fontId="3" fillId="0" borderId="0" xfId="70" applyFont="1" applyAlignment="1">
      <alignment horizontal="center"/>
      <protection/>
    </xf>
    <xf numFmtId="0" fontId="15" fillId="0" borderId="0" xfId="70" applyNumberFormat="1" applyFont="1" applyAlignment="1">
      <alignment horizontal="center"/>
      <protection/>
    </xf>
    <xf numFmtId="0" fontId="15" fillId="0" borderId="0" xfId="72" applyFont="1" applyAlignment="1">
      <alignment horizontal="center"/>
      <protection/>
    </xf>
    <xf numFmtId="0" fontId="5" fillId="0" borderId="0" xfId="70" applyNumberFormat="1" applyFont="1" applyAlignment="1">
      <alignment horizontal="center"/>
      <protection/>
    </xf>
    <xf numFmtId="0" fontId="35" fillId="0" borderId="0" xfId="7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5" xfId="62"/>
    <cellStyle name="Normal 5 2" xfId="63"/>
    <cellStyle name="Normal 5 2 2" xfId="64"/>
    <cellStyle name="Normal 5 2 2 2" xfId="65"/>
    <cellStyle name="Normal 6" xfId="66"/>
    <cellStyle name="Normal 6 2" xfId="67"/>
    <cellStyle name="Normal 7" xfId="68"/>
    <cellStyle name="Normal 7 2" xfId="69"/>
    <cellStyle name="Normal 8" xfId="70"/>
    <cellStyle name="Normal 9" xfId="71"/>
    <cellStyle name="Normal_Dth_th00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141">
    <dxf>
      <font>
        <color indexed="10"/>
      </font>
    </dxf>
    <dxf>
      <font>
        <color indexed="10"/>
      </font>
    </dxf>
    <dxf>
      <font>
        <color rgb="FF0000FF"/>
      </font>
    </dxf>
    <dxf>
      <font>
        <color rgb="FF00CC0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rgb="FFFF0000"/>
      </font>
    </dxf>
    <dxf>
      <font>
        <color rgb="FF0000FF"/>
      </font>
    </dxf>
    <dxf>
      <font>
        <color rgb="FF00CC0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rgb="FFFF0000"/>
      </font>
    </dxf>
    <dxf>
      <font>
        <color rgb="FF0000FF"/>
      </font>
    </dxf>
    <dxf>
      <font>
        <color rgb="FF00CC0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color rgb="FF008000"/>
      </font>
      <border/>
    </dxf>
    <dxf>
      <font>
        <b/>
        <i val="0"/>
        <color rgb="FFFF0000"/>
      </font>
      <border/>
    </dxf>
    <dxf>
      <font>
        <color rgb="FF00CC00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247650</xdr:colOff>
      <xdr:row>2</xdr:row>
      <xdr:rowOff>9525</xdr:rowOff>
    </xdr:from>
    <xdr:to>
      <xdr:col>6</xdr:col>
      <xdr:colOff>571500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86200" y="45720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410825" y="17335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6403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630775"/>
          <a:ext cx="2238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466725</xdr:colOff>
      <xdr:row>60</xdr:row>
      <xdr:rowOff>0</xdr:rowOff>
    </xdr:from>
    <xdr:to>
      <xdr:col>5</xdr:col>
      <xdr:colOff>228600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52775" y="17630775"/>
          <a:ext cx="1533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60</xdr:row>
      <xdr:rowOff>9525</xdr:rowOff>
    </xdr:from>
    <xdr:to>
      <xdr:col>7</xdr:col>
      <xdr:colOff>47625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00600" y="17640300"/>
          <a:ext cx="1895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61</xdr:row>
      <xdr:rowOff>28575</xdr:rowOff>
    </xdr:from>
    <xdr:to>
      <xdr:col>7</xdr:col>
      <xdr:colOff>38100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57750" y="1786890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7071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70710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419100</xdr:colOff>
      <xdr:row>64</xdr:row>
      <xdr:rowOff>200025</xdr:rowOff>
    </xdr:from>
    <xdr:to>
      <xdr:col>6</xdr:col>
      <xdr:colOff>1238250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876800" y="18697575"/>
          <a:ext cx="1714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Trần Văn Hiển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333375</xdr:colOff>
      <xdr:row>64</xdr:row>
      <xdr:rowOff>209550</xdr:rowOff>
    </xdr:from>
    <xdr:to>
      <xdr:col>5</xdr:col>
      <xdr:colOff>266700</xdr:colOff>
      <xdr:row>66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19425" y="18707100"/>
          <a:ext cx="1704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Dương Xuân Dũng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1</xdr:col>
      <xdr:colOff>1257300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8582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9525</xdr:rowOff>
    </xdr:from>
    <xdr:to>
      <xdr:col>6</xdr:col>
      <xdr:colOff>314325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905250" y="457200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306050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82127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811750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542925</xdr:colOff>
      <xdr:row>60</xdr:row>
      <xdr:rowOff>0</xdr:rowOff>
    </xdr:from>
    <xdr:to>
      <xdr:col>5</xdr:col>
      <xdr:colOff>466725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28975" y="17811750"/>
          <a:ext cx="1600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476250</xdr:colOff>
      <xdr:row>60</xdr:row>
      <xdr:rowOff>9525</xdr:rowOff>
    </xdr:from>
    <xdr:to>
      <xdr:col>7</xdr:col>
      <xdr:colOff>180975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38700" y="17821275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542925</xdr:colOff>
      <xdr:row>61</xdr:row>
      <xdr:rowOff>28575</xdr:rowOff>
    </xdr:from>
    <xdr:to>
      <xdr:col>7</xdr:col>
      <xdr:colOff>180975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05375" y="18049875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88807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888075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561975</xdr:colOff>
      <xdr:row>64</xdr:row>
      <xdr:rowOff>200025</xdr:rowOff>
    </xdr:from>
    <xdr:to>
      <xdr:col>7</xdr:col>
      <xdr:colOff>438150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18878550"/>
          <a:ext cx="2057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514350</xdr:colOff>
      <xdr:row>65</xdr:row>
      <xdr:rowOff>0</xdr:rowOff>
    </xdr:from>
    <xdr:to>
      <xdr:col>5</xdr:col>
      <xdr:colOff>552450</xdr:colOff>
      <xdr:row>66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00400" y="18888075"/>
          <a:ext cx="1714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Sơn Hải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1</xdr:col>
      <xdr:colOff>1257300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8582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9525</xdr:rowOff>
    </xdr:from>
    <xdr:to>
      <xdr:col>6</xdr:col>
      <xdr:colOff>314325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905250" y="457200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306050" y="17345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64982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640300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542925</xdr:colOff>
      <xdr:row>60</xdr:row>
      <xdr:rowOff>0</xdr:rowOff>
    </xdr:from>
    <xdr:to>
      <xdr:col>5</xdr:col>
      <xdr:colOff>466725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28975" y="17640300"/>
          <a:ext cx="1600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476250</xdr:colOff>
      <xdr:row>60</xdr:row>
      <xdr:rowOff>9525</xdr:rowOff>
    </xdr:from>
    <xdr:to>
      <xdr:col>7</xdr:col>
      <xdr:colOff>180975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38700" y="17649825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542925</xdr:colOff>
      <xdr:row>61</xdr:row>
      <xdr:rowOff>28575</xdr:rowOff>
    </xdr:from>
    <xdr:to>
      <xdr:col>7</xdr:col>
      <xdr:colOff>180975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05375" y="17878425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71662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716625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561975</xdr:colOff>
      <xdr:row>64</xdr:row>
      <xdr:rowOff>200025</xdr:rowOff>
    </xdr:from>
    <xdr:to>
      <xdr:col>7</xdr:col>
      <xdr:colOff>438150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18707100"/>
          <a:ext cx="2057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514350</xdr:colOff>
      <xdr:row>65</xdr:row>
      <xdr:rowOff>0</xdr:rowOff>
    </xdr:from>
    <xdr:to>
      <xdr:col>5</xdr:col>
      <xdr:colOff>552450</xdr:colOff>
      <xdr:row>66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00400" y="18716625"/>
          <a:ext cx="1714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Sơn Hải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1</xdr:col>
      <xdr:colOff>1257300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8582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9525</xdr:rowOff>
    </xdr:from>
    <xdr:to>
      <xdr:col>6</xdr:col>
      <xdr:colOff>314325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905250" y="457200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306050" y="17345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64982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640300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542925</xdr:colOff>
      <xdr:row>60</xdr:row>
      <xdr:rowOff>0</xdr:rowOff>
    </xdr:from>
    <xdr:to>
      <xdr:col>5</xdr:col>
      <xdr:colOff>466725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28975" y="17640300"/>
          <a:ext cx="1600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476250</xdr:colOff>
      <xdr:row>60</xdr:row>
      <xdr:rowOff>9525</xdr:rowOff>
    </xdr:from>
    <xdr:to>
      <xdr:col>7</xdr:col>
      <xdr:colOff>180975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38700" y="17649825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542925</xdr:colOff>
      <xdr:row>61</xdr:row>
      <xdr:rowOff>28575</xdr:rowOff>
    </xdr:from>
    <xdr:to>
      <xdr:col>7</xdr:col>
      <xdr:colOff>180975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05375" y="17878425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71662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716625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561975</xdr:colOff>
      <xdr:row>64</xdr:row>
      <xdr:rowOff>200025</xdr:rowOff>
    </xdr:from>
    <xdr:to>
      <xdr:col>7</xdr:col>
      <xdr:colOff>438150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18707100"/>
          <a:ext cx="2057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514350</xdr:colOff>
      <xdr:row>65</xdr:row>
      <xdr:rowOff>0</xdr:rowOff>
    </xdr:from>
    <xdr:to>
      <xdr:col>5</xdr:col>
      <xdr:colOff>552450</xdr:colOff>
      <xdr:row>66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00400" y="18716625"/>
          <a:ext cx="1714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Sơn Hải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1</xdr:col>
      <xdr:colOff>1257300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8582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9525</xdr:rowOff>
    </xdr:from>
    <xdr:to>
      <xdr:col>6</xdr:col>
      <xdr:colOff>419100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19525" y="457200"/>
          <a:ext cx="2047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57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306050" y="17106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59</xdr:row>
      <xdr:rowOff>9525</xdr:rowOff>
    </xdr:from>
    <xdr:to>
      <xdr:col>1</xdr:col>
      <xdr:colOff>1009650</xdr:colOff>
      <xdr:row>60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4117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2</xdr:col>
      <xdr:colOff>447675</xdr:colOff>
      <xdr:row>58</xdr:row>
      <xdr:rowOff>190500</xdr:rowOff>
    </xdr:from>
    <xdr:to>
      <xdr:col>5</xdr:col>
      <xdr:colOff>180975</xdr:colOff>
      <xdr:row>60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90775" y="17383125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5</xdr:col>
      <xdr:colOff>476250</xdr:colOff>
      <xdr:row>59</xdr:row>
      <xdr:rowOff>9525</xdr:rowOff>
    </xdr:from>
    <xdr:to>
      <xdr:col>7</xdr:col>
      <xdr:colOff>180975</xdr:colOff>
      <xdr:row>60</xdr:row>
      <xdr:rowOff>76200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838700" y="17411700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542925</xdr:colOff>
      <xdr:row>60</xdr:row>
      <xdr:rowOff>28575</xdr:rowOff>
    </xdr:from>
    <xdr:to>
      <xdr:col>7</xdr:col>
      <xdr:colOff>180975</xdr:colOff>
      <xdr:row>61</xdr:row>
      <xdr:rowOff>66675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905375" y="17640300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1</xdr:col>
      <xdr:colOff>1466850</xdr:colOff>
      <xdr:row>65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525" y="184785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2</xdr:col>
      <xdr:colOff>561975</xdr:colOff>
      <xdr:row>63</xdr:row>
      <xdr:rowOff>200025</xdr:rowOff>
    </xdr:from>
    <xdr:to>
      <xdr:col>4</xdr:col>
      <xdr:colOff>476250</xdr:colOff>
      <xdr:row>64</xdr:row>
      <xdr:rowOff>200025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505075" y="18468975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561975</xdr:colOff>
      <xdr:row>63</xdr:row>
      <xdr:rowOff>200025</xdr:rowOff>
    </xdr:from>
    <xdr:to>
      <xdr:col>7</xdr:col>
      <xdr:colOff>438150</xdr:colOff>
      <xdr:row>64</xdr:row>
      <xdr:rowOff>200025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24425" y="18468975"/>
          <a:ext cx="2057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1</xdr:col>
      <xdr:colOff>1257300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8582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9525</xdr:rowOff>
    </xdr:from>
    <xdr:to>
      <xdr:col>6</xdr:col>
      <xdr:colOff>419100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19525" y="457200"/>
          <a:ext cx="2047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11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306050" y="3086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13</xdr:row>
      <xdr:rowOff>9525</xdr:rowOff>
    </xdr:from>
    <xdr:to>
      <xdr:col>1</xdr:col>
      <xdr:colOff>1009650</xdr:colOff>
      <xdr:row>14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33909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2</xdr:col>
      <xdr:colOff>447675</xdr:colOff>
      <xdr:row>12</xdr:row>
      <xdr:rowOff>190500</xdr:rowOff>
    </xdr:from>
    <xdr:to>
      <xdr:col>5</xdr:col>
      <xdr:colOff>180975</xdr:colOff>
      <xdr:row>14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90775" y="3362325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5</xdr:col>
      <xdr:colOff>476250</xdr:colOff>
      <xdr:row>13</xdr:row>
      <xdr:rowOff>9525</xdr:rowOff>
    </xdr:from>
    <xdr:to>
      <xdr:col>7</xdr:col>
      <xdr:colOff>180975</xdr:colOff>
      <xdr:row>14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38700" y="3390900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542925</xdr:colOff>
      <xdr:row>14</xdr:row>
      <xdr:rowOff>28575</xdr:rowOff>
    </xdr:from>
    <xdr:to>
      <xdr:col>7</xdr:col>
      <xdr:colOff>180975</xdr:colOff>
      <xdr:row>15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05375" y="3619500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1466850</xdr:colOff>
      <xdr:row>19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" y="44577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2</xdr:col>
      <xdr:colOff>561975</xdr:colOff>
      <xdr:row>17</xdr:row>
      <xdr:rowOff>200025</xdr:rowOff>
    </xdr:from>
    <xdr:to>
      <xdr:col>4</xdr:col>
      <xdr:colOff>476250</xdr:colOff>
      <xdr:row>18</xdr:row>
      <xdr:rowOff>200025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05075" y="4448175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561975</xdr:colOff>
      <xdr:row>17</xdr:row>
      <xdr:rowOff>200025</xdr:rowOff>
    </xdr:from>
    <xdr:to>
      <xdr:col>7</xdr:col>
      <xdr:colOff>438150</xdr:colOff>
      <xdr:row>18</xdr:row>
      <xdr:rowOff>200025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24425" y="4448175"/>
          <a:ext cx="2057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28575</xdr:rowOff>
    </xdr:from>
    <xdr:to>
      <xdr:col>1</xdr:col>
      <xdr:colOff>923925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600075" y="685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704850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0"/>
          <a:ext cx="421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 </a:t>
          </a:r>
        </a:p>
      </xdr:txBody>
    </xdr:sp>
    <xdr:clientData/>
  </xdr:twoCellAnchor>
  <xdr:twoCellAnchor>
    <xdr:from>
      <xdr:col>9</xdr:col>
      <xdr:colOff>323850</xdr:colOff>
      <xdr:row>1</xdr:row>
      <xdr:rowOff>19050</xdr:rowOff>
    </xdr:from>
    <xdr:to>
      <xdr:col>20</xdr:col>
      <xdr:colOff>152400</xdr:colOff>
      <xdr:row>1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00525" y="228600"/>
          <a:ext cx="3343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13</xdr:col>
      <xdr:colOff>0</xdr:colOff>
      <xdr:row>2</xdr:row>
      <xdr:rowOff>47625</xdr:rowOff>
    </xdr:from>
    <xdr:to>
      <xdr:col>17</xdr:col>
      <xdr:colOff>0</xdr:colOff>
      <xdr:row>2</xdr:row>
      <xdr:rowOff>47625</xdr:rowOff>
    </xdr:to>
    <xdr:sp>
      <xdr:nvSpPr>
        <xdr:cNvPr id="4" name="Straight Connector 4"/>
        <xdr:cNvSpPr>
          <a:spLocks/>
        </xdr:cNvSpPr>
      </xdr:nvSpPr>
      <xdr:spPr>
        <a:xfrm>
          <a:off x="5191125" y="495300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9525</xdr:rowOff>
    </xdr:from>
    <xdr:to>
      <xdr:col>1</xdr:col>
      <xdr:colOff>923925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600075" y="6667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714375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0"/>
          <a:ext cx="422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 </a:t>
          </a:r>
        </a:p>
      </xdr:txBody>
    </xdr:sp>
    <xdr:clientData/>
  </xdr:twoCellAnchor>
  <xdr:twoCellAnchor>
    <xdr:from>
      <xdr:col>9</xdr:col>
      <xdr:colOff>323850</xdr:colOff>
      <xdr:row>1</xdr:row>
      <xdr:rowOff>19050</xdr:rowOff>
    </xdr:from>
    <xdr:to>
      <xdr:col>20</xdr:col>
      <xdr:colOff>152400</xdr:colOff>
      <xdr:row>1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00525" y="228600"/>
          <a:ext cx="3343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11</xdr:col>
      <xdr:colOff>266700</xdr:colOff>
      <xdr:row>2</xdr:row>
      <xdr:rowOff>9525</xdr:rowOff>
    </xdr:from>
    <xdr:to>
      <xdr:col>18</xdr:col>
      <xdr:colOff>47625</xdr:colOff>
      <xdr:row>2</xdr:row>
      <xdr:rowOff>9525</xdr:rowOff>
    </xdr:to>
    <xdr:sp>
      <xdr:nvSpPr>
        <xdr:cNvPr id="4" name="Straight Connector 4"/>
        <xdr:cNvSpPr>
          <a:spLocks/>
        </xdr:cNvSpPr>
      </xdr:nvSpPr>
      <xdr:spPr>
        <a:xfrm>
          <a:off x="48196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28575</xdr:rowOff>
    </xdr:from>
    <xdr:to>
      <xdr:col>1</xdr:col>
      <xdr:colOff>923925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600075" y="685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704850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0"/>
          <a:ext cx="421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 </a:t>
          </a:r>
        </a:p>
      </xdr:txBody>
    </xdr:sp>
    <xdr:clientData/>
  </xdr:twoCellAnchor>
  <xdr:twoCellAnchor>
    <xdr:from>
      <xdr:col>9</xdr:col>
      <xdr:colOff>323850</xdr:colOff>
      <xdr:row>1</xdr:row>
      <xdr:rowOff>19050</xdr:rowOff>
    </xdr:from>
    <xdr:to>
      <xdr:col>20</xdr:col>
      <xdr:colOff>152400</xdr:colOff>
      <xdr:row>1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00525" y="228600"/>
          <a:ext cx="3343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11</xdr:col>
      <xdr:colOff>257175</xdr:colOff>
      <xdr:row>2</xdr:row>
      <xdr:rowOff>38100</xdr:rowOff>
    </xdr:from>
    <xdr:to>
      <xdr:col>18</xdr:col>
      <xdr:colOff>38100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4810125" y="485775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9525</xdr:rowOff>
    </xdr:from>
    <xdr:to>
      <xdr:col>2</xdr:col>
      <xdr:colOff>619125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43025" y="66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66675</xdr:rowOff>
    </xdr:from>
    <xdr:to>
      <xdr:col>7</xdr:col>
      <xdr:colOff>419100</xdr:colOff>
      <xdr:row>7</xdr:row>
      <xdr:rowOff>66675</xdr:rowOff>
    </xdr:to>
    <xdr:sp>
      <xdr:nvSpPr>
        <xdr:cNvPr id="2" name="Straight Connector 2"/>
        <xdr:cNvSpPr>
          <a:spLocks/>
        </xdr:cNvSpPr>
      </xdr:nvSpPr>
      <xdr:spPr>
        <a:xfrm>
          <a:off x="3476625" y="1657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238125</xdr:colOff>
      <xdr:row>2</xdr:row>
      <xdr:rowOff>9525</xdr:rowOff>
    </xdr:from>
    <xdr:to>
      <xdr:col>9</xdr:col>
      <xdr:colOff>552450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4610100" y="4572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15</xdr:row>
      <xdr:rowOff>9525</xdr:rowOff>
    </xdr:from>
    <xdr:to>
      <xdr:col>4</xdr:col>
      <xdr:colOff>0</xdr:colOff>
      <xdr:row>16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90650" y="4286250"/>
          <a:ext cx="1609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4</xdr:col>
      <xdr:colOff>438150</xdr:colOff>
      <xdr:row>15</xdr:row>
      <xdr:rowOff>19050</xdr:rowOff>
    </xdr:from>
    <xdr:to>
      <xdr:col>7</xdr:col>
      <xdr:colOff>581025</xdr:colOff>
      <xdr:row>16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38525" y="4295775"/>
          <a:ext cx="2200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8</xdr:col>
      <xdr:colOff>600075</xdr:colOff>
      <xdr:row>15</xdr:row>
      <xdr:rowOff>0</xdr:rowOff>
    </xdr:from>
    <xdr:to>
      <xdr:col>12</xdr:col>
      <xdr:colOff>19050</xdr:colOff>
      <xdr:row>16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43650" y="4276725"/>
          <a:ext cx="2162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8</xdr:col>
      <xdr:colOff>533400</xdr:colOff>
      <xdr:row>16</xdr:row>
      <xdr:rowOff>38100</xdr:rowOff>
    </xdr:from>
    <xdr:to>
      <xdr:col>12</xdr:col>
      <xdr:colOff>19050</xdr:colOff>
      <xdr:row>17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276975" y="4524375"/>
          <a:ext cx="2228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4</xdr:col>
      <xdr:colOff>323850</xdr:colOff>
      <xdr:row>21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28725" y="5353050"/>
          <a:ext cx="2095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9</xdr:col>
      <xdr:colOff>95250</xdr:colOff>
      <xdr:row>20</xdr:row>
      <xdr:rowOff>9525</xdr:rowOff>
    </xdr:from>
    <xdr:to>
      <xdr:col>11</xdr:col>
      <xdr:colOff>514350</xdr:colOff>
      <xdr:row>21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24625" y="5362575"/>
          <a:ext cx="1790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5</xdr:col>
      <xdr:colOff>142875</xdr:colOff>
      <xdr:row>19</xdr:row>
      <xdr:rowOff>200025</xdr:rowOff>
    </xdr:from>
    <xdr:to>
      <xdr:col>7</xdr:col>
      <xdr:colOff>581025</xdr:colOff>
      <xdr:row>21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29050" y="5343525"/>
          <a:ext cx="1809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Tô Hữu Trí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9525</xdr:rowOff>
    </xdr:from>
    <xdr:to>
      <xdr:col>1</xdr:col>
      <xdr:colOff>1485900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152525" y="476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19050</xdr:rowOff>
    </xdr:from>
    <xdr:to>
      <xdr:col>4</xdr:col>
      <xdr:colOff>1228725</xdr:colOff>
      <xdr:row>2</xdr:row>
      <xdr:rowOff>19050</xdr:rowOff>
    </xdr:to>
    <xdr:sp>
      <xdr:nvSpPr>
        <xdr:cNvPr id="2" name="Line 1"/>
        <xdr:cNvSpPr>
          <a:spLocks/>
        </xdr:cNvSpPr>
      </xdr:nvSpPr>
      <xdr:spPr>
        <a:xfrm>
          <a:off x="3943350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43</xdr:row>
      <xdr:rowOff>238125</xdr:rowOff>
    </xdr:from>
    <xdr:to>
      <xdr:col>1</xdr:col>
      <xdr:colOff>962025</xdr:colOff>
      <xdr:row>45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10753725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LẬP BẢNG</a:t>
          </a:r>
        </a:p>
      </xdr:txBody>
    </xdr:sp>
    <xdr:clientData/>
  </xdr:twoCellAnchor>
  <xdr:twoCellAnchor>
    <xdr:from>
      <xdr:col>0</xdr:col>
      <xdr:colOff>219075</xdr:colOff>
      <xdr:row>50</xdr:row>
      <xdr:rowOff>0</xdr:rowOff>
    </xdr:from>
    <xdr:to>
      <xdr:col>1</xdr:col>
      <xdr:colOff>1590675</xdr:colOff>
      <xdr:row>50</xdr:row>
      <xdr:rowOff>57150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19075" y="12068175"/>
          <a:ext cx="17621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Phạm Thị Ngọc Hân</a:t>
          </a:r>
        </a:p>
      </xdr:txBody>
    </xdr:sp>
    <xdr:clientData/>
  </xdr:twoCellAnchor>
  <xdr:twoCellAnchor>
    <xdr:from>
      <xdr:col>2</xdr:col>
      <xdr:colOff>161925</xdr:colOff>
      <xdr:row>49</xdr:row>
      <xdr:rowOff>171450</xdr:rowOff>
    </xdr:from>
    <xdr:to>
      <xdr:col>3</xdr:col>
      <xdr:colOff>838200</xdr:colOff>
      <xdr:row>50</xdr:row>
      <xdr:rowOff>47625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362200" y="12039600"/>
          <a:ext cx="1657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Tô Hữu Trí</a:t>
          </a:r>
        </a:p>
      </xdr:txBody>
    </xdr:sp>
    <xdr:clientData/>
  </xdr:twoCellAnchor>
  <xdr:twoCellAnchor>
    <xdr:from>
      <xdr:col>3</xdr:col>
      <xdr:colOff>809625</xdr:colOff>
      <xdr:row>50</xdr:row>
      <xdr:rowOff>0</xdr:rowOff>
    </xdr:from>
    <xdr:to>
      <xdr:col>4</xdr:col>
      <xdr:colOff>1771650</xdr:colOff>
      <xdr:row>50</xdr:row>
      <xdr:rowOff>66675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3990975" y="12068175"/>
          <a:ext cx="22288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TS. Hồ Ngọc Trường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247650</xdr:colOff>
      <xdr:row>2</xdr:row>
      <xdr:rowOff>9525</xdr:rowOff>
    </xdr:from>
    <xdr:to>
      <xdr:col>6</xdr:col>
      <xdr:colOff>571500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86200" y="45720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16</xdr:row>
      <xdr:rowOff>0</xdr:rowOff>
    </xdr:from>
    <xdr:ext cx="190500" cy="266700"/>
    <xdr:sp>
      <xdr:nvSpPr>
        <xdr:cNvPr id="3" name="TextBox 3"/>
        <xdr:cNvSpPr txBox="1">
          <a:spLocks noChangeArrowheads="1"/>
        </xdr:cNvSpPr>
      </xdr:nvSpPr>
      <xdr:spPr>
        <a:xfrm>
          <a:off x="10410825" y="4410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16</xdr:row>
      <xdr:rowOff>9525</xdr:rowOff>
    </xdr:from>
    <xdr:to>
      <xdr:col>1</xdr:col>
      <xdr:colOff>1009650</xdr:colOff>
      <xdr:row>17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44196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16</xdr:row>
      <xdr:rowOff>0</xdr:rowOff>
    </xdr:from>
    <xdr:to>
      <xdr:col>4</xdr:col>
      <xdr:colOff>28575</xdr:colOff>
      <xdr:row>17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4410075"/>
          <a:ext cx="2238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5</xdr:col>
      <xdr:colOff>228600</xdr:colOff>
      <xdr:row>17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52775" y="4410075"/>
          <a:ext cx="1533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16</xdr:row>
      <xdr:rowOff>9525</xdr:rowOff>
    </xdr:from>
    <xdr:to>
      <xdr:col>7</xdr:col>
      <xdr:colOff>47625</xdr:colOff>
      <xdr:row>17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00600" y="4419600"/>
          <a:ext cx="1895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17</xdr:row>
      <xdr:rowOff>28575</xdr:rowOff>
    </xdr:from>
    <xdr:to>
      <xdr:col>7</xdr:col>
      <xdr:colOff>38100</xdr:colOff>
      <xdr:row>18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57750" y="464820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1466850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54864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21</xdr:row>
      <xdr:rowOff>0</xdr:rowOff>
    </xdr:from>
    <xdr:to>
      <xdr:col>3</xdr:col>
      <xdr:colOff>542925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548640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419100</xdr:colOff>
      <xdr:row>20</xdr:row>
      <xdr:rowOff>200025</xdr:rowOff>
    </xdr:from>
    <xdr:to>
      <xdr:col>7</xdr:col>
      <xdr:colOff>76200</xdr:colOff>
      <xdr:row>21</xdr:row>
      <xdr:rowOff>190500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876800" y="5476875"/>
          <a:ext cx="1847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333375</xdr:colOff>
      <xdr:row>20</xdr:row>
      <xdr:rowOff>209550</xdr:rowOff>
    </xdr:from>
    <xdr:to>
      <xdr:col>5</xdr:col>
      <xdr:colOff>266700</xdr:colOff>
      <xdr:row>22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19425" y="5486400"/>
          <a:ext cx="1704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Dương Xuân Dũng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1</xdr:col>
      <xdr:colOff>1257300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8582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2</xdr:row>
      <xdr:rowOff>9525</xdr:rowOff>
    </xdr:from>
    <xdr:to>
      <xdr:col>6</xdr:col>
      <xdr:colOff>942975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81425" y="457200"/>
          <a:ext cx="2057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13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839450" y="17335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6403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630775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657225</xdr:colOff>
      <xdr:row>60</xdr:row>
      <xdr:rowOff>0</xdr:rowOff>
    </xdr:from>
    <xdr:to>
      <xdr:col>6</xdr:col>
      <xdr:colOff>57150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43275" y="17630775"/>
          <a:ext cx="1609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6</xdr:col>
      <xdr:colOff>342900</xdr:colOff>
      <xdr:row>60</xdr:row>
      <xdr:rowOff>9525</xdr:rowOff>
    </xdr:from>
    <xdr:to>
      <xdr:col>8</xdr:col>
      <xdr:colOff>47625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238750" y="17640300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6</xdr:col>
      <xdr:colOff>400050</xdr:colOff>
      <xdr:row>61</xdr:row>
      <xdr:rowOff>28575</xdr:rowOff>
    </xdr:from>
    <xdr:to>
      <xdr:col>8</xdr:col>
      <xdr:colOff>38100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95900" y="17868900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7071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70710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6</xdr:col>
      <xdr:colOff>409575</xdr:colOff>
      <xdr:row>64</xdr:row>
      <xdr:rowOff>200025</xdr:rowOff>
    </xdr:from>
    <xdr:to>
      <xdr:col>8</xdr:col>
      <xdr:colOff>285750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305425" y="18697575"/>
          <a:ext cx="2057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581025</xdr:colOff>
      <xdr:row>64</xdr:row>
      <xdr:rowOff>209550</xdr:rowOff>
    </xdr:from>
    <xdr:to>
      <xdr:col>6</xdr:col>
      <xdr:colOff>76200</xdr:colOff>
      <xdr:row>66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67075" y="18707100"/>
          <a:ext cx="1704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Dương Xuân Dũng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9525</xdr:rowOff>
    </xdr:from>
    <xdr:to>
      <xdr:col>1</xdr:col>
      <xdr:colOff>1247775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763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9525</xdr:rowOff>
    </xdr:from>
    <xdr:to>
      <xdr:col>6</xdr:col>
      <xdr:colOff>685800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19525" y="457200"/>
          <a:ext cx="1981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13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648950" y="17335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6403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630775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361950</xdr:colOff>
      <xdr:row>60</xdr:row>
      <xdr:rowOff>0</xdr:rowOff>
    </xdr:from>
    <xdr:to>
      <xdr:col>5</xdr:col>
      <xdr:colOff>628650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48000" y="17630775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60</xdr:row>
      <xdr:rowOff>9525</xdr:rowOff>
    </xdr:from>
    <xdr:to>
      <xdr:col>8</xdr:col>
      <xdr:colOff>47625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562475" y="17640300"/>
          <a:ext cx="2371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61</xdr:row>
      <xdr:rowOff>28575</xdr:rowOff>
    </xdr:from>
    <xdr:to>
      <xdr:col>8</xdr:col>
      <xdr:colOff>38100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619625" y="17868900"/>
          <a:ext cx="2305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7071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70710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419100</xdr:colOff>
      <xdr:row>64</xdr:row>
      <xdr:rowOff>200025</xdr:rowOff>
    </xdr:from>
    <xdr:to>
      <xdr:col>7</xdr:col>
      <xdr:colOff>1028700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638675" y="18697575"/>
          <a:ext cx="2247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Trần Văn Hiển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333375</xdr:colOff>
      <xdr:row>64</xdr:row>
      <xdr:rowOff>209550</xdr:rowOff>
    </xdr:from>
    <xdr:to>
      <xdr:col>5</xdr:col>
      <xdr:colOff>266700</xdr:colOff>
      <xdr:row>66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19425" y="18707100"/>
          <a:ext cx="1466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Nguyễn Tấn Thời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9525</xdr:rowOff>
    </xdr:from>
    <xdr:to>
      <xdr:col>1</xdr:col>
      <xdr:colOff>1247775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763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9525</xdr:rowOff>
    </xdr:from>
    <xdr:to>
      <xdr:col>7</xdr:col>
      <xdr:colOff>342900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4095750" y="457200"/>
          <a:ext cx="1876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13</xdr:col>
      <xdr:colOff>333375</xdr:colOff>
      <xdr:row>12</xdr:row>
      <xdr:rowOff>0</xdr:rowOff>
    </xdr:from>
    <xdr:ext cx="190500" cy="266700"/>
    <xdr:sp>
      <xdr:nvSpPr>
        <xdr:cNvPr id="3" name="TextBox 3"/>
        <xdr:cNvSpPr txBox="1">
          <a:spLocks noChangeArrowheads="1"/>
        </xdr:cNvSpPr>
      </xdr:nvSpPr>
      <xdr:spPr>
        <a:xfrm>
          <a:off x="10420350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13</xdr:row>
      <xdr:rowOff>9525</xdr:rowOff>
    </xdr:from>
    <xdr:to>
      <xdr:col>1</xdr:col>
      <xdr:colOff>1009650</xdr:colOff>
      <xdr:row>14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353377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13</xdr:row>
      <xdr:rowOff>0</xdr:rowOff>
    </xdr:from>
    <xdr:to>
      <xdr:col>4</xdr:col>
      <xdr:colOff>28575</xdr:colOff>
      <xdr:row>14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3524250"/>
          <a:ext cx="2343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361950</xdr:colOff>
      <xdr:row>13</xdr:row>
      <xdr:rowOff>0</xdr:rowOff>
    </xdr:from>
    <xdr:to>
      <xdr:col>5</xdr:col>
      <xdr:colOff>314325</xdr:colOff>
      <xdr:row>14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48000" y="3524250"/>
          <a:ext cx="1685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314325</xdr:colOff>
      <xdr:row>13</xdr:row>
      <xdr:rowOff>9525</xdr:rowOff>
    </xdr:from>
    <xdr:to>
      <xdr:col>8</xdr:col>
      <xdr:colOff>47625</xdr:colOff>
      <xdr:row>14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33925" y="3533775"/>
          <a:ext cx="1971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314325</xdr:colOff>
      <xdr:row>14</xdr:row>
      <xdr:rowOff>28575</xdr:rowOff>
    </xdr:from>
    <xdr:to>
      <xdr:col>8</xdr:col>
      <xdr:colOff>38100</xdr:colOff>
      <xdr:row>15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33925" y="3762375"/>
          <a:ext cx="1962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1466850</xdr:colOff>
      <xdr:row>19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460057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18</xdr:row>
      <xdr:rowOff>0</xdr:rowOff>
    </xdr:from>
    <xdr:to>
      <xdr:col>3</xdr:col>
      <xdr:colOff>542925</xdr:colOff>
      <xdr:row>19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4600575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314325</xdr:colOff>
      <xdr:row>17</xdr:row>
      <xdr:rowOff>200025</xdr:rowOff>
    </xdr:from>
    <xdr:to>
      <xdr:col>7</xdr:col>
      <xdr:colOff>1028700</xdr:colOff>
      <xdr:row>18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33925" y="4591050"/>
          <a:ext cx="1924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Trần Văn Hiển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333375</xdr:colOff>
      <xdr:row>17</xdr:row>
      <xdr:rowOff>209550</xdr:rowOff>
    </xdr:from>
    <xdr:to>
      <xdr:col>5</xdr:col>
      <xdr:colOff>266700</xdr:colOff>
      <xdr:row>19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19425" y="4600575"/>
          <a:ext cx="1666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Nguyễn Tấn Thời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247650</xdr:colOff>
      <xdr:row>2</xdr:row>
      <xdr:rowOff>9525</xdr:rowOff>
    </xdr:from>
    <xdr:to>
      <xdr:col>6</xdr:col>
      <xdr:colOff>571500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86200" y="45720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410825" y="17335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6403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630775"/>
          <a:ext cx="2238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361950</xdr:colOff>
      <xdr:row>60</xdr:row>
      <xdr:rowOff>0</xdr:rowOff>
    </xdr:from>
    <xdr:to>
      <xdr:col>5</xdr:col>
      <xdr:colOff>628650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48000" y="17630775"/>
          <a:ext cx="2038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60</xdr:row>
      <xdr:rowOff>9525</xdr:rowOff>
    </xdr:from>
    <xdr:to>
      <xdr:col>7</xdr:col>
      <xdr:colOff>47625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00600" y="17640300"/>
          <a:ext cx="1895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61</xdr:row>
      <xdr:rowOff>28575</xdr:rowOff>
    </xdr:from>
    <xdr:to>
      <xdr:col>7</xdr:col>
      <xdr:colOff>38100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57750" y="1786890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7071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70710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419100</xdr:colOff>
      <xdr:row>64</xdr:row>
      <xdr:rowOff>200025</xdr:rowOff>
    </xdr:from>
    <xdr:to>
      <xdr:col>6</xdr:col>
      <xdr:colOff>1238250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876800" y="18697575"/>
          <a:ext cx="1714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Trần Văn Hiển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333375</xdr:colOff>
      <xdr:row>64</xdr:row>
      <xdr:rowOff>209550</xdr:rowOff>
    </xdr:from>
    <xdr:to>
      <xdr:col>5</xdr:col>
      <xdr:colOff>266700</xdr:colOff>
      <xdr:row>66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19425" y="18707100"/>
          <a:ext cx="1704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Nguyễn Tấn Thời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1</xdr:col>
      <xdr:colOff>1257300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8582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9525</xdr:rowOff>
    </xdr:from>
    <xdr:to>
      <xdr:col>6</xdr:col>
      <xdr:colOff>314325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905250" y="457200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306050" y="17335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6403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630775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542925</xdr:colOff>
      <xdr:row>60</xdr:row>
      <xdr:rowOff>0</xdr:rowOff>
    </xdr:from>
    <xdr:to>
      <xdr:col>5</xdr:col>
      <xdr:colOff>466725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28975" y="17630775"/>
          <a:ext cx="1600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476250</xdr:colOff>
      <xdr:row>60</xdr:row>
      <xdr:rowOff>9525</xdr:rowOff>
    </xdr:from>
    <xdr:to>
      <xdr:col>7</xdr:col>
      <xdr:colOff>180975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38700" y="17640300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542925</xdr:colOff>
      <xdr:row>61</xdr:row>
      <xdr:rowOff>28575</xdr:rowOff>
    </xdr:from>
    <xdr:to>
      <xdr:col>7</xdr:col>
      <xdr:colOff>180975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05375" y="17868900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7071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70710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561975</xdr:colOff>
      <xdr:row>64</xdr:row>
      <xdr:rowOff>200025</xdr:rowOff>
    </xdr:from>
    <xdr:to>
      <xdr:col>7</xdr:col>
      <xdr:colOff>438150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18697575"/>
          <a:ext cx="2057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581025</xdr:colOff>
      <xdr:row>64</xdr:row>
      <xdr:rowOff>209550</xdr:rowOff>
    </xdr:from>
    <xdr:to>
      <xdr:col>5</xdr:col>
      <xdr:colOff>285750</xdr:colOff>
      <xdr:row>66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67075" y="1870710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Đỗ Thanh Nhàn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1</xdr:col>
      <xdr:colOff>1257300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8582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9525</xdr:rowOff>
    </xdr:from>
    <xdr:to>
      <xdr:col>6</xdr:col>
      <xdr:colOff>314325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905250" y="457200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306050" y="17335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6403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630775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542925</xdr:colOff>
      <xdr:row>60</xdr:row>
      <xdr:rowOff>0</xdr:rowOff>
    </xdr:from>
    <xdr:to>
      <xdr:col>5</xdr:col>
      <xdr:colOff>466725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28975" y="17630775"/>
          <a:ext cx="1600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476250</xdr:colOff>
      <xdr:row>60</xdr:row>
      <xdr:rowOff>9525</xdr:rowOff>
    </xdr:from>
    <xdr:to>
      <xdr:col>7</xdr:col>
      <xdr:colOff>180975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38700" y="17640300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542925</xdr:colOff>
      <xdr:row>61</xdr:row>
      <xdr:rowOff>28575</xdr:rowOff>
    </xdr:from>
    <xdr:to>
      <xdr:col>7</xdr:col>
      <xdr:colOff>180975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05375" y="17868900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7071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70710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561975</xdr:colOff>
      <xdr:row>64</xdr:row>
      <xdr:rowOff>200025</xdr:rowOff>
    </xdr:from>
    <xdr:to>
      <xdr:col>7</xdr:col>
      <xdr:colOff>438150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18697575"/>
          <a:ext cx="2057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581025</xdr:colOff>
      <xdr:row>64</xdr:row>
      <xdr:rowOff>209550</xdr:rowOff>
    </xdr:from>
    <xdr:to>
      <xdr:col>5</xdr:col>
      <xdr:colOff>285750</xdr:colOff>
      <xdr:row>66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67075" y="1870710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Đỗ Thanh Nhàn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1</xdr:col>
      <xdr:colOff>1257300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8582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9525</xdr:rowOff>
    </xdr:from>
    <xdr:to>
      <xdr:col>6</xdr:col>
      <xdr:colOff>314325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905250" y="457200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58</xdr:row>
      <xdr:rowOff>123825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306050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60</xdr:row>
      <xdr:rowOff>9525</xdr:rowOff>
    </xdr:from>
    <xdr:to>
      <xdr:col>1</xdr:col>
      <xdr:colOff>1009650</xdr:colOff>
      <xdr:row>61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1782127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60</xdr:row>
      <xdr:rowOff>0</xdr:rowOff>
    </xdr:from>
    <xdr:to>
      <xdr:col>4</xdr:col>
      <xdr:colOff>28575</xdr:colOff>
      <xdr:row>61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17811750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542925</xdr:colOff>
      <xdr:row>60</xdr:row>
      <xdr:rowOff>0</xdr:rowOff>
    </xdr:from>
    <xdr:to>
      <xdr:col>5</xdr:col>
      <xdr:colOff>466725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28975" y="17811750"/>
          <a:ext cx="1600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476250</xdr:colOff>
      <xdr:row>60</xdr:row>
      <xdr:rowOff>9525</xdr:rowOff>
    </xdr:from>
    <xdr:to>
      <xdr:col>7</xdr:col>
      <xdr:colOff>180975</xdr:colOff>
      <xdr:row>61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38700" y="17821275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542925</xdr:colOff>
      <xdr:row>61</xdr:row>
      <xdr:rowOff>28575</xdr:rowOff>
    </xdr:from>
    <xdr:to>
      <xdr:col>7</xdr:col>
      <xdr:colOff>180975</xdr:colOff>
      <xdr:row>62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05375" y="18049875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1466850</xdr:colOff>
      <xdr:row>66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1888807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65</xdr:row>
      <xdr:rowOff>0</xdr:rowOff>
    </xdr:from>
    <xdr:to>
      <xdr:col>3</xdr:col>
      <xdr:colOff>542925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18888075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561975</xdr:colOff>
      <xdr:row>64</xdr:row>
      <xdr:rowOff>200025</xdr:rowOff>
    </xdr:from>
    <xdr:to>
      <xdr:col>7</xdr:col>
      <xdr:colOff>438150</xdr:colOff>
      <xdr:row>65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18878550"/>
          <a:ext cx="2057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514350</xdr:colOff>
      <xdr:row>65</xdr:row>
      <xdr:rowOff>0</xdr:rowOff>
    </xdr:from>
    <xdr:to>
      <xdr:col>5</xdr:col>
      <xdr:colOff>552450</xdr:colOff>
      <xdr:row>66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00400" y="18888075"/>
          <a:ext cx="1714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Tấn Thời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32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1.75390625" style="0" customWidth="1"/>
    <col min="7" max="7" width="17.0039062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35"/>
    </row>
    <row r="3" spans="1:7" s="1" customFormat="1" ht="16.5">
      <c r="A3" s="216" t="s">
        <v>3</v>
      </c>
      <c r="B3" s="216"/>
      <c r="C3" s="216"/>
      <c r="D3" s="2"/>
      <c r="E3" s="39"/>
      <c r="F3" s="39"/>
      <c r="G3" s="36"/>
    </row>
    <row r="4" spans="1:7" s="1" customFormat="1" ht="18.75">
      <c r="A4" s="6"/>
      <c r="B4" s="35"/>
      <c r="C4" s="35"/>
      <c r="D4" s="35"/>
      <c r="E4" s="7" t="s">
        <v>156</v>
      </c>
      <c r="F4" s="7"/>
      <c r="G4" s="36"/>
    </row>
    <row r="5" spans="1:7" s="1" customFormat="1" ht="27" customHeight="1">
      <c r="A5" s="214" t="s">
        <v>4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24" customHeight="1">
      <c r="A7" s="35"/>
      <c r="B7" s="217" t="s">
        <v>157</v>
      </c>
      <c r="C7" s="214"/>
      <c r="D7" s="214"/>
      <c r="E7" s="214"/>
      <c r="F7" s="214"/>
      <c r="G7" s="214"/>
    </row>
    <row r="8" spans="1:7" s="1" customFormat="1" ht="18.75" customHeight="1">
      <c r="A8" s="8"/>
      <c r="B8" s="218" t="s">
        <v>158</v>
      </c>
      <c r="C8" s="218"/>
      <c r="D8" s="9"/>
      <c r="E8" s="9"/>
      <c r="F8" s="219" t="s">
        <v>5</v>
      </c>
      <c r="G8" s="219"/>
    </row>
    <row r="9" spans="1:7" s="10" customFormat="1" ht="25.5" customHeight="1">
      <c r="A9" s="37" t="s">
        <v>6</v>
      </c>
      <c r="B9" s="220" t="s">
        <v>7</v>
      </c>
      <c r="C9" s="220"/>
      <c r="D9" s="37" t="s">
        <v>8</v>
      </c>
      <c r="E9" s="37" t="s">
        <v>9</v>
      </c>
      <c r="F9" s="37" t="s">
        <v>10</v>
      </c>
      <c r="G9" s="37" t="s">
        <v>11</v>
      </c>
    </row>
    <row r="10" spans="1:7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8</v>
      </c>
      <c r="F10" s="28" t="s">
        <v>161</v>
      </c>
      <c r="G10" s="29"/>
    </row>
    <row r="11" spans="1:7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8</v>
      </c>
      <c r="F11" s="28" t="s">
        <v>162</v>
      </c>
      <c r="G11" s="29"/>
    </row>
    <row r="12" spans="1:7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5.5</v>
      </c>
      <c r="F12" s="28" t="s">
        <v>163</v>
      </c>
      <c r="G12" s="29"/>
    </row>
    <row r="13" spans="1:7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4</v>
      </c>
      <c r="F13" s="28" t="s">
        <v>164</v>
      </c>
      <c r="G13" s="29"/>
    </row>
    <row r="14" spans="1:7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7</v>
      </c>
      <c r="F14" s="28" t="s">
        <v>165</v>
      </c>
      <c r="G14" s="29"/>
    </row>
    <row r="15" spans="1:7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6</v>
      </c>
      <c r="F15" s="28" t="s">
        <v>166</v>
      </c>
      <c r="G15" s="31"/>
    </row>
    <row r="16" spans="1:7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5.5</v>
      </c>
      <c r="F16" s="28" t="s">
        <v>167</v>
      </c>
      <c r="G16" s="29"/>
    </row>
    <row r="17" spans="1:7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5.5</v>
      </c>
      <c r="F17" s="28" t="s">
        <v>168</v>
      </c>
      <c r="G17" s="29"/>
    </row>
    <row r="18" spans="1:7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5.5</v>
      </c>
      <c r="F18" s="28" t="s">
        <v>169</v>
      </c>
      <c r="G18" s="29"/>
    </row>
    <row r="19" spans="1:7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7</v>
      </c>
      <c r="F19" s="28" t="s">
        <v>170</v>
      </c>
      <c r="G19" s="29"/>
    </row>
    <row r="20" spans="1:7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7.5</v>
      </c>
      <c r="F20" s="28" t="s">
        <v>171</v>
      </c>
      <c r="G20" s="29"/>
    </row>
    <row r="21" spans="1:7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6</v>
      </c>
      <c r="F21" s="28" t="s">
        <v>172</v>
      </c>
      <c r="G21" s="29"/>
    </row>
    <row r="22" spans="1:7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5.5</v>
      </c>
      <c r="F22" s="28" t="s">
        <v>173</v>
      </c>
      <c r="G22" s="29"/>
    </row>
    <row r="23" spans="1:7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7</v>
      </c>
      <c r="F23" s="28" t="s">
        <v>174</v>
      </c>
      <c r="G23" s="29"/>
    </row>
    <row r="24" spans="1:7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7.5</v>
      </c>
      <c r="F24" s="28" t="s">
        <v>175</v>
      </c>
      <c r="G24" s="29"/>
    </row>
    <row r="25" spans="1:7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7.5</v>
      </c>
      <c r="F25" s="28" t="s">
        <v>176</v>
      </c>
      <c r="G25" s="29"/>
    </row>
    <row r="26" spans="1:7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3</v>
      </c>
      <c r="F26" s="28" t="s">
        <v>177</v>
      </c>
      <c r="G26" s="45" t="s">
        <v>208</v>
      </c>
    </row>
    <row r="27" spans="1:7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4</v>
      </c>
      <c r="F27" s="28" t="s">
        <v>178</v>
      </c>
      <c r="G27" s="29"/>
    </row>
    <row r="28" spans="1:7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6.5</v>
      </c>
      <c r="F28" s="28" t="s">
        <v>179</v>
      </c>
      <c r="G28" s="29"/>
    </row>
    <row r="29" spans="1:7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7.5</v>
      </c>
      <c r="F29" s="28" t="s">
        <v>180</v>
      </c>
      <c r="G29" s="29"/>
    </row>
    <row r="30" spans="1:7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5.5</v>
      </c>
      <c r="F30" s="28" t="s">
        <v>181</v>
      </c>
      <c r="G30" s="29"/>
    </row>
    <row r="31" spans="1:7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6</v>
      </c>
      <c r="F31" s="28" t="s">
        <v>182</v>
      </c>
      <c r="G31" s="29"/>
    </row>
    <row r="32" spans="1:7" ht="24" customHeight="1">
      <c r="A32" s="27">
        <v>23</v>
      </c>
      <c r="B32" s="32" t="s">
        <v>160</v>
      </c>
      <c r="C32" s="33" t="s">
        <v>69</v>
      </c>
      <c r="D32" s="34">
        <v>1995</v>
      </c>
      <c r="E32" s="28">
        <v>5.5</v>
      </c>
      <c r="F32" s="28" t="s">
        <v>183</v>
      </c>
      <c r="G32" s="29"/>
    </row>
    <row r="33" spans="1:7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6.5</v>
      </c>
      <c r="F33" s="28" t="s">
        <v>159</v>
      </c>
      <c r="G33" s="29"/>
    </row>
    <row r="34" spans="1:7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7</v>
      </c>
      <c r="F34" s="28" t="s">
        <v>187</v>
      </c>
      <c r="G34" s="29"/>
    </row>
    <row r="35" spans="1:7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6.5</v>
      </c>
      <c r="F35" s="28" t="s">
        <v>186</v>
      </c>
      <c r="G35" s="29"/>
    </row>
    <row r="36" spans="1:7" ht="24" customHeight="1">
      <c r="A36" s="27">
        <v>27</v>
      </c>
      <c r="B36" s="32" t="s">
        <v>30</v>
      </c>
      <c r="C36" s="33" t="s">
        <v>75</v>
      </c>
      <c r="D36" s="34">
        <v>1991</v>
      </c>
      <c r="E36" s="28">
        <v>7.5</v>
      </c>
      <c r="F36" s="28" t="s">
        <v>185</v>
      </c>
      <c r="G36" s="29"/>
    </row>
    <row r="37" spans="1:7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7.5</v>
      </c>
      <c r="F37" s="28" t="s">
        <v>188</v>
      </c>
      <c r="G37" s="29"/>
    </row>
    <row r="38" spans="1:7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5.5</v>
      </c>
      <c r="F38" s="28" t="s">
        <v>189</v>
      </c>
      <c r="G38" s="29"/>
    </row>
    <row r="39" spans="1:7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7</v>
      </c>
      <c r="F39" s="28" t="s">
        <v>190</v>
      </c>
      <c r="G39" s="29"/>
    </row>
    <row r="40" spans="1:7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7.5</v>
      </c>
      <c r="F40" s="28" t="s">
        <v>191</v>
      </c>
      <c r="G40" s="29"/>
    </row>
    <row r="41" spans="1:7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5.5</v>
      </c>
      <c r="F41" s="28" t="s">
        <v>192</v>
      </c>
      <c r="G41" s="29"/>
    </row>
    <row r="42" spans="1:7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6.5</v>
      </c>
      <c r="F42" s="28" t="s">
        <v>193</v>
      </c>
      <c r="G42" s="29"/>
    </row>
    <row r="43" spans="1:7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5</v>
      </c>
      <c r="F43" s="28" t="s">
        <v>194</v>
      </c>
      <c r="G43" s="29"/>
    </row>
    <row r="44" spans="1:7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6.5</v>
      </c>
      <c r="F44" s="28" t="s">
        <v>195</v>
      </c>
      <c r="G44" s="29"/>
    </row>
    <row r="45" spans="1:7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6</v>
      </c>
      <c r="F45" s="28" t="s">
        <v>196</v>
      </c>
      <c r="G45" s="29"/>
    </row>
    <row r="46" spans="1:7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6</v>
      </c>
      <c r="F46" s="28" t="s">
        <v>197</v>
      </c>
      <c r="G46" s="29"/>
    </row>
    <row r="47" spans="1:7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5.5</v>
      </c>
      <c r="F47" s="28" t="s">
        <v>198</v>
      </c>
      <c r="G47" s="29"/>
    </row>
    <row r="48" spans="1:7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3</v>
      </c>
      <c r="F48" s="28" t="s">
        <v>199</v>
      </c>
      <c r="G48" s="29"/>
    </row>
    <row r="49" spans="1:7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3.5</v>
      </c>
      <c r="F49" s="28" t="s">
        <v>200</v>
      </c>
      <c r="G49" s="31"/>
    </row>
    <row r="50" spans="1:7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5</v>
      </c>
      <c r="F50" s="28" t="s">
        <v>201</v>
      </c>
      <c r="G50" s="29"/>
    </row>
    <row r="51" spans="1:7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5.5</v>
      </c>
      <c r="F51" s="28" t="s">
        <v>202</v>
      </c>
      <c r="G51" s="31"/>
    </row>
    <row r="52" spans="1:7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7.5</v>
      </c>
      <c r="F52" s="28" t="s">
        <v>203</v>
      </c>
      <c r="G52" s="29"/>
    </row>
    <row r="53" spans="1:7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6</v>
      </c>
      <c r="F53" s="28" t="s">
        <v>204</v>
      </c>
      <c r="G53" s="29"/>
    </row>
    <row r="54" spans="1:7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7</v>
      </c>
      <c r="F54" s="28" t="s">
        <v>205</v>
      </c>
      <c r="G54" s="29"/>
    </row>
    <row r="55" spans="1:7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5</v>
      </c>
      <c r="F55" s="28" t="s">
        <v>206</v>
      </c>
      <c r="G55" s="29"/>
    </row>
    <row r="56" spans="1:7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3</v>
      </c>
      <c r="F56" s="28" t="s">
        <v>207</v>
      </c>
      <c r="G56" s="29"/>
    </row>
    <row r="57" spans="1:7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6.5</v>
      </c>
      <c r="F57" s="28" t="s">
        <v>184</v>
      </c>
      <c r="G57" s="29"/>
    </row>
    <row r="58" spans="1:7" ht="16.5" customHeight="1">
      <c r="A58" s="221" t="s">
        <v>14</v>
      </c>
      <c r="B58" s="222"/>
      <c r="C58" s="38">
        <f>A57</f>
        <v>48</v>
      </c>
      <c r="D58" s="12"/>
      <c r="E58" s="13" t="s">
        <v>15</v>
      </c>
      <c r="F58" s="14">
        <f>COUNTIF(E10:E57,"&gt;=8")</f>
        <v>2</v>
      </c>
      <c r="G58" s="15"/>
    </row>
    <row r="59" spans="1:7" ht="16.5" customHeight="1">
      <c r="A59" s="223" t="s">
        <v>16</v>
      </c>
      <c r="B59" s="224"/>
      <c r="C59" s="15">
        <f>COUNTIF(E10:E57,"&gt;=5.0")</f>
        <v>42</v>
      </c>
      <c r="D59" s="12"/>
      <c r="E59" s="13" t="s">
        <v>17</v>
      </c>
      <c r="F59" s="14">
        <f>COUNTIF(E10:E57,"&gt;=7")-F58</f>
        <v>14</v>
      </c>
      <c r="G59" s="15"/>
    </row>
    <row r="60" spans="1:7" ht="16.5" customHeight="1">
      <c r="A60" s="223" t="s">
        <v>18</v>
      </c>
      <c r="B60" s="224"/>
      <c r="C60" s="30">
        <f>COUNTIF(E10:E57,"&lt;5.0")</f>
        <v>6</v>
      </c>
      <c r="D60" s="12"/>
      <c r="E60" s="13" t="s">
        <v>19</v>
      </c>
      <c r="F60" s="14">
        <v>7</v>
      </c>
      <c r="G60" s="15"/>
    </row>
    <row r="61" spans="1:9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16"/>
    </row>
    <row r="62" spans="1:9" s="17" customFormat="1" ht="18.75" customHeight="1">
      <c r="A62" s="18"/>
      <c r="B62" s="19"/>
      <c r="C62" s="19"/>
      <c r="D62" s="19"/>
      <c r="E62" s="19"/>
      <c r="F62" s="19"/>
      <c r="G62" s="226" t="s">
        <v>21</v>
      </c>
      <c r="H62" s="226"/>
      <c r="I62" s="39"/>
    </row>
    <row r="63" spans="1:9" s="17" customFormat="1" ht="16.5">
      <c r="A63" s="18"/>
      <c r="B63" s="19"/>
      <c r="C63" s="19"/>
      <c r="D63" s="19"/>
      <c r="E63" s="19"/>
      <c r="F63" s="19"/>
      <c r="G63" s="19"/>
      <c r="H63" s="39"/>
      <c r="I63" s="39"/>
    </row>
    <row r="64" spans="1:9" s="17" customFormat="1" ht="16.5">
      <c r="A64" s="18"/>
      <c r="B64" s="19"/>
      <c r="C64" s="19"/>
      <c r="D64" s="19"/>
      <c r="E64" s="19"/>
      <c r="F64" s="19"/>
      <c r="G64" s="19"/>
      <c r="H64" s="2"/>
      <c r="I64" s="2"/>
    </row>
    <row r="65" spans="1:9" s="17" customFormat="1" ht="16.5">
      <c r="A65" s="18"/>
      <c r="B65" s="19"/>
      <c r="C65" s="19"/>
      <c r="D65" s="19"/>
      <c r="E65" s="19"/>
      <c r="F65" s="19"/>
      <c r="G65" s="19"/>
      <c r="H65" s="2"/>
      <c r="I65" s="2"/>
    </row>
    <row r="66" spans="1:9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6">
    <mergeCell ref="A59:B59"/>
    <mergeCell ref="A60:B60"/>
    <mergeCell ref="A61:H61"/>
    <mergeCell ref="G62:H62"/>
    <mergeCell ref="A66:I66"/>
    <mergeCell ref="B7:G7"/>
    <mergeCell ref="B8:C8"/>
    <mergeCell ref="F8:G8"/>
    <mergeCell ref="B9:C9"/>
    <mergeCell ref="A58:B58"/>
    <mergeCell ref="A6:G6"/>
    <mergeCell ref="A1:C1"/>
    <mergeCell ref="D1:G1"/>
    <mergeCell ref="A2:C2"/>
    <mergeCell ref="A3:C3"/>
    <mergeCell ref="A5:G5"/>
  </mergeCells>
  <conditionalFormatting sqref="E10:G10 G16:G35 E16:E35 G50 G52:G57 G37:G48 F11:F35 E57:F57 E37:E56">
    <cfRule type="cellIs" priority="9" dxfId="133" operator="lessThan" stopIfTrue="1">
      <formula>5</formula>
    </cfRule>
  </conditionalFormatting>
  <conditionalFormatting sqref="E11:E14 G11:G14">
    <cfRule type="cellIs" priority="8" dxfId="133" operator="lessThan" stopIfTrue="1">
      <formula>5</formula>
    </cfRule>
  </conditionalFormatting>
  <conditionalFormatting sqref="E10:E14 E16:E35 E37:E57">
    <cfRule type="cellIs" priority="7" dxfId="134" operator="lessThan">
      <formula>5</formula>
    </cfRule>
  </conditionalFormatting>
  <conditionalFormatting sqref="E15 G15">
    <cfRule type="cellIs" priority="6" dxfId="133" operator="lessThan" stopIfTrue="1">
      <formula>5</formula>
    </cfRule>
  </conditionalFormatting>
  <conditionalFormatting sqref="E15">
    <cfRule type="cellIs" priority="5" dxfId="134" operator="lessThan">
      <formula>5</formula>
    </cfRule>
  </conditionalFormatting>
  <conditionalFormatting sqref="G49">
    <cfRule type="cellIs" priority="4" dxfId="133" operator="lessThan" stopIfTrue="1">
      <formula>5</formula>
    </cfRule>
  </conditionalFormatting>
  <conditionalFormatting sqref="G51">
    <cfRule type="cellIs" priority="3" dxfId="133" operator="lessThan" stopIfTrue="1">
      <formula>5</formula>
    </cfRule>
  </conditionalFormatting>
  <conditionalFormatting sqref="E36:G36 F37:F56">
    <cfRule type="cellIs" priority="2" dxfId="133" operator="lessThan" stopIfTrue="1">
      <formula>5</formula>
    </cfRule>
  </conditionalFormatting>
  <conditionalFormatting sqref="E36">
    <cfRule type="cellIs" priority="1" dxfId="134" operator="lessThan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42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375" style="0" customWidth="1"/>
    <col min="5" max="5" width="10.625" style="0" customWidth="1"/>
    <col min="6" max="6" width="14.25390625" style="0" customWidth="1"/>
    <col min="7" max="7" width="14.37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124"/>
    </row>
    <row r="3" spans="1:7" s="1" customFormat="1" ht="16.5">
      <c r="A3" s="216" t="s">
        <v>3</v>
      </c>
      <c r="B3" s="216"/>
      <c r="C3" s="216"/>
      <c r="D3" s="2"/>
      <c r="E3" s="125"/>
      <c r="F3" s="125"/>
      <c r="G3" s="126"/>
    </row>
    <row r="4" spans="1:7" s="1" customFormat="1" ht="18.75">
      <c r="A4" s="6"/>
      <c r="B4" s="124"/>
      <c r="C4" s="124"/>
      <c r="D4" s="124"/>
      <c r="E4" s="7" t="s">
        <v>416</v>
      </c>
      <c r="F4" s="7"/>
      <c r="G4" s="126"/>
    </row>
    <row r="5" spans="1:7" s="1" customFormat="1" ht="27" customHeight="1">
      <c r="A5" s="214" t="s">
        <v>4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38.25" customHeight="1">
      <c r="A7" s="217" t="s">
        <v>417</v>
      </c>
      <c r="B7" s="217"/>
      <c r="C7" s="217"/>
      <c r="D7" s="217"/>
      <c r="E7" s="217"/>
      <c r="F7" s="217"/>
      <c r="G7" s="217"/>
    </row>
    <row r="8" spans="1:7" s="1" customFormat="1" ht="18.75" customHeight="1">
      <c r="A8" s="8"/>
      <c r="B8" s="218" t="s">
        <v>418</v>
      </c>
      <c r="C8" s="218"/>
      <c r="D8" s="9"/>
      <c r="E8" s="9"/>
      <c r="F8" s="219" t="s">
        <v>367</v>
      </c>
      <c r="G8" s="219"/>
    </row>
    <row r="9" spans="1:7" s="10" customFormat="1" ht="25.5" customHeight="1">
      <c r="A9" s="128" t="s">
        <v>6</v>
      </c>
      <c r="B9" s="227" t="s">
        <v>7</v>
      </c>
      <c r="C9" s="227"/>
      <c r="D9" s="128" t="s">
        <v>8</v>
      </c>
      <c r="E9" s="128" t="s">
        <v>9</v>
      </c>
      <c r="F9" s="128" t="s">
        <v>311</v>
      </c>
      <c r="G9" s="128" t="s">
        <v>11</v>
      </c>
    </row>
    <row r="10" spans="1:7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6.5</v>
      </c>
      <c r="F10" s="28" t="s">
        <v>420</v>
      </c>
      <c r="G10" s="29"/>
    </row>
    <row r="11" spans="1:7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7</v>
      </c>
      <c r="F11" s="28" t="s">
        <v>421</v>
      </c>
      <c r="G11" s="29"/>
    </row>
    <row r="12" spans="1:7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6</v>
      </c>
      <c r="F12" s="28" t="s">
        <v>422</v>
      </c>
      <c r="G12" s="29"/>
    </row>
    <row r="13" spans="1:7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6</v>
      </c>
      <c r="F13" s="28" t="s">
        <v>423</v>
      </c>
      <c r="G13" s="29"/>
    </row>
    <row r="14" spans="1:7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6</v>
      </c>
      <c r="F14" s="28" t="s">
        <v>424</v>
      </c>
      <c r="G14" s="29"/>
    </row>
    <row r="15" spans="1:7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7.5</v>
      </c>
      <c r="F15" s="28" t="s">
        <v>425</v>
      </c>
      <c r="G15" s="31"/>
    </row>
    <row r="16" spans="1:7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6</v>
      </c>
      <c r="F16" s="28" t="s">
        <v>426</v>
      </c>
      <c r="G16" s="29"/>
    </row>
    <row r="17" spans="1:7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6.5</v>
      </c>
      <c r="F17" s="28" t="s">
        <v>427</v>
      </c>
      <c r="G17" s="29"/>
    </row>
    <row r="18" spans="1:7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5.5</v>
      </c>
      <c r="F18" s="28" t="s">
        <v>428</v>
      </c>
      <c r="G18" s="29"/>
    </row>
    <row r="19" spans="1:7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7</v>
      </c>
      <c r="F19" s="28" t="s">
        <v>429</v>
      </c>
      <c r="G19" s="29"/>
    </row>
    <row r="20" spans="1:7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6.5</v>
      </c>
      <c r="F20" s="28" t="s">
        <v>430</v>
      </c>
      <c r="G20" s="29"/>
    </row>
    <row r="21" spans="1:7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5</v>
      </c>
      <c r="F21" s="28" t="s">
        <v>431</v>
      </c>
      <c r="G21" s="29"/>
    </row>
    <row r="22" spans="1:7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5.5</v>
      </c>
      <c r="F22" s="28" t="s">
        <v>432</v>
      </c>
      <c r="G22" s="29"/>
    </row>
    <row r="23" spans="1:7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6.5</v>
      </c>
      <c r="F23" s="28" t="s">
        <v>433</v>
      </c>
      <c r="G23" s="29"/>
    </row>
    <row r="24" spans="1:7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7.5</v>
      </c>
      <c r="F24" s="28" t="s">
        <v>434</v>
      </c>
      <c r="G24" s="29"/>
    </row>
    <row r="25" spans="1:7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7.5</v>
      </c>
      <c r="F25" s="28" t="s">
        <v>435</v>
      </c>
      <c r="G25" s="29"/>
    </row>
    <row r="26" spans="1:7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6</v>
      </c>
      <c r="F26" s="28" t="s">
        <v>436</v>
      </c>
      <c r="G26" s="29"/>
    </row>
    <row r="27" spans="1:7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6.5</v>
      </c>
      <c r="F27" s="28" t="s">
        <v>437</v>
      </c>
      <c r="G27" s="29"/>
    </row>
    <row r="28" spans="1:7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6</v>
      </c>
      <c r="F28" s="28" t="s">
        <v>438</v>
      </c>
      <c r="G28" s="29"/>
    </row>
    <row r="29" spans="1:7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7</v>
      </c>
      <c r="F29" s="28" t="s">
        <v>439</v>
      </c>
      <c r="G29" s="29"/>
    </row>
    <row r="30" spans="1:7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6.5</v>
      </c>
      <c r="F30" s="28" t="s">
        <v>440</v>
      </c>
      <c r="G30" s="29"/>
    </row>
    <row r="31" spans="1:7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6</v>
      </c>
      <c r="F31" s="28" t="s">
        <v>441</v>
      </c>
      <c r="G31" s="29"/>
    </row>
    <row r="32" spans="1:7" ht="24" customHeight="1">
      <c r="A32" s="27">
        <v>23</v>
      </c>
      <c r="B32" s="32" t="s">
        <v>160</v>
      </c>
      <c r="C32" s="33" t="s">
        <v>69</v>
      </c>
      <c r="D32" s="34">
        <v>1995</v>
      </c>
      <c r="E32" s="28">
        <v>5.5</v>
      </c>
      <c r="F32" s="28" t="s">
        <v>442</v>
      </c>
      <c r="G32" s="29"/>
    </row>
    <row r="33" spans="1:7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6</v>
      </c>
      <c r="F33" s="28" t="s">
        <v>443</v>
      </c>
      <c r="G33" s="29"/>
    </row>
    <row r="34" spans="1:7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6.5</v>
      </c>
      <c r="F34" s="28" t="s">
        <v>444</v>
      </c>
      <c r="G34" s="29"/>
    </row>
    <row r="35" spans="1:7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6</v>
      </c>
      <c r="F35" s="28" t="s">
        <v>445</v>
      </c>
      <c r="G35" s="29"/>
    </row>
    <row r="36" spans="1:7" ht="24" customHeight="1">
      <c r="A36" s="27">
        <v>27</v>
      </c>
      <c r="B36" s="32" t="s">
        <v>30</v>
      </c>
      <c r="C36" s="33" t="s">
        <v>75</v>
      </c>
      <c r="D36" s="34">
        <v>1991</v>
      </c>
      <c r="E36" s="28">
        <v>6</v>
      </c>
      <c r="F36" s="28" t="s">
        <v>446</v>
      </c>
      <c r="G36" s="29"/>
    </row>
    <row r="37" spans="1:7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7</v>
      </c>
      <c r="F37" s="28" t="s">
        <v>447</v>
      </c>
      <c r="G37" s="29"/>
    </row>
    <row r="38" spans="1:7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7</v>
      </c>
      <c r="F38" s="28" t="s">
        <v>448</v>
      </c>
      <c r="G38" s="29"/>
    </row>
    <row r="39" spans="1:7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6</v>
      </c>
      <c r="F39" s="28" t="s">
        <v>449</v>
      </c>
      <c r="G39" s="29"/>
    </row>
    <row r="40" spans="1:7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7</v>
      </c>
      <c r="F40" s="28" t="s">
        <v>450</v>
      </c>
      <c r="G40" s="29"/>
    </row>
    <row r="41" spans="1:7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6.5</v>
      </c>
      <c r="F41" s="28" t="s">
        <v>451</v>
      </c>
      <c r="G41" s="29"/>
    </row>
    <row r="42" spans="1:7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6.5</v>
      </c>
      <c r="F42" s="28" t="s">
        <v>452</v>
      </c>
      <c r="G42" s="29"/>
    </row>
    <row r="43" spans="1:7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5.5</v>
      </c>
      <c r="F43" s="28" t="s">
        <v>453</v>
      </c>
      <c r="G43" s="29"/>
    </row>
    <row r="44" spans="1:7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6.5</v>
      </c>
      <c r="F44" s="28" t="s">
        <v>454</v>
      </c>
      <c r="G44" s="29"/>
    </row>
    <row r="45" spans="1:7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6.5</v>
      </c>
      <c r="F45" s="28" t="s">
        <v>455</v>
      </c>
      <c r="G45" s="29"/>
    </row>
    <row r="46" spans="1:7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7.5</v>
      </c>
      <c r="F46" s="28" t="s">
        <v>456</v>
      </c>
      <c r="G46" s="29"/>
    </row>
    <row r="47" spans="1:7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6</v>
      </c>
      <c r="F47" s="28" t="s">
        <v>457</v>
      </c>
      <c r="G47" s="29"/>
    </row>
    <row r="48" spans="1:7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6.5</v>
      </c>
      <c r="F48" s="28" t="s">
        <v>458</v>
      </c>
      <c r="G48" s="29"/>
    </row>
    <row r="49" spans="1:7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5.5</v>
      </c>
      <c r="F49" s="28" t="s">
        <v>459</v>
      </c>
      <c r="G49" s="31"/>
    </row>
    <row r="50" spans="1:7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5.5</v>
      </c>
      <c r="F50" s="28" t="s">
        <v>419</v>
      </c>
      <c r="G50" s="29"/>
    </row>
    <row r="51" spans="1:7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6.5</v>
      </c>
      <c r="F51" s="28" t="s">
        <v>461</v>
      </c>
      <c r="G51" s="31"/>
    </row>
    <row r="52" spans="1:7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6.5</v>
      </c>
      <c r="F52" s="28" t="s">
        <v>462</v>
      </c>
      <c r="G52" s="29"/>
    </row>
    <row r="53" spans="1:7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7</v>
      </c>
      <c r="F53" s="28" t="s">
        <v>463</v>
      </c>
      <c r="G53" s="29"/>
    </row>
    <row r="54" spans="1:7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7</v>
      </c>
      <c r="F54" s="28" t="s">
        <v>464</v>
      </c>
      <c r="G54" s="29"/>
    </row>
    <row r="55" spans="1:7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6</v>
      </c>
      <c r="F55" s="28" t="s">
        <v>465</v>
      </c>
      <c r="G55" s="29"/>
    </row>
    <row r="56" spans="1:7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6.5</v>
      </c>
      <c r="F56" s="28" t="s">
        <v>466</v>
      </c>
      <c r="G56" s="29"/>
    </row>
    <row r="57" spans="1:7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6.5</v>
      </c>
      <c r="F57" s="28" t="s">
        <v>460</v>
      </c>
      <c r="G57" s="29"/>
    </row>
    <row r="58" spans="1:7" ht="16.5" customHeight="1">
      <c r="A58" s="221" t="s">
        <v>14</v>
      </c>
      <c r="B58" s="222"/>
      <c r="C58" s="127">
        <f>A57</f>
        <v>48</v>
      </c>
      <c r="D58" s="12"/>
      <c r="E58" s="13" t="s">
        <v>15</v>
      </c>
      <c r="F58" s="14">
        <f>COUNTIF(E10:E57,"&gt;=8")</f>
        <v>0</v>
      </c>
      <c r="G58" s="15"/>
    </row>
    <row r="59" spans="1:7" ht="16.5" customHeight="1">
      <c r="A59" s="223" t="s">
        <v>16</v>
      </c>
      <c r="B59" s="224"/>
      <c r="C59" s="15">
        <f>COUNTIF(E10:E57,"&gt;=5.0")</f>
        <v>48</v>
      </c>
      <c r="D59" s="12"/>
      <c r="E59" s="13" t="s">
        <v>17</v>
      </c>
      <c r="F59" s="14">
        <f>COUNTIF(E10:E57,"&gt;=7")-F58</f>
        <v>12</v>
      </c>
      <c r="G59" s="15"/>
    </row>
    <row r="60" spans="1:7" ht="16.5" customHeight="1">
      <c r="A60" s="223" t="s">
        <v>18</v>
      </c>
      <c r="B60" s="224"/>
      <c r="C60" s="30">
        <f>COUNTIF(E10:E57,"&lt;5.0")</f>
        <v>0</v>
      </c>
      <c r="D60" s="12"/>
      <c r="E60" s="13" t="s">
        <v>19</v>
      </c>
      <c r="F60" s="14">
        <v>7</v>
      </c>
      <c r="G60" s="15"/>
    </row>
    <row r="61" spans="1:9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16"/>
    </row>
    <row r="62" spans="1:9" s="17" customFormat="1" ht="18.75" customHeight="1">
      <c r="A62" s="18"/>
      <c r="B62" s="19"/>
      <c r="C62" s="19"/>
      <c r="D62" s="19"/>
      <c r="E62" s="19"/>
      <c r="F62" s="19"/>
      <c r="G62" s="226" t="s">
        <v>21</v>
      </c>
      <c r="H62" s="226"/>
      <c r="I62" s="125"/>
    </row>
    <row r="63" spans="1:9" s="17" customFormat="1" ht="16.5">
      <c r="A63" s="18"/>
      <c r="B63" s="19"/>
      <c r="C63" s="19"/>
      <c r="D63" s="19"/>
      <c r="E63" s="19"/>
      <c r="F63" s="19"/>
      <c r="G63" s="19"/>
      <c r="H63" s="125"/>
      <c r="I63" s="125"/>
    </row>
    <row r="64" spans="1:9" s="17" customFormat="1" ht="16.5">
      <c r="A64" s="18"/>
      <c r="B64" s="19"/>
      <c r="C64" s="19"/>
      <c r="D64" s="19"/>
      <c r="E64" s="19"/>
      <c r="F64" s="19"/>
      <c r="G64" s="19"/>
      <c r="H64" s="2"/>
      <c r="I64" s="2"/>
    </row>
    <row r="65" spans="1:9" s="17" customFormat="1" ht="16.5">
      <c r="A65" s="18"/>
      <c r="B65" s="19"/>
      <c r="C65" s="19"/>
      <c r="D65" s="19"/>
      <c r="E65" s="19"/>
      <c r="F65" s="19"/>
      <c r="G65" s="19"/>
      <c r="H65" s="2"/>
      <c r="I65" s="2"/>
    </row>
    <row r="66" spans="1:9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6">
    <mergeCell ref="A6:G6"/>
    <mergeCell ref="A1:C1"/>
    <mergeCell ref="D1:G1"/>
    <mergeCell ref="A2:C2"/>
    <mergeCell ref="A3:C3"/>
    <mergeCell ref="A5:G5"/>
    <mergeCell ref="A60:B60"/>
    <mergeCell ref="A61:H61"/>
    <mergeCell ref="G62:H62"/>
    <mergeCell ref="A66:I66"/>
    <mergeCell ref="A7:G7"/>
    <mergeCell ref="B8:C8"/>
    <mergeCell ref="F8:G8"/>
    <mergeCell ref="B9:C9"/>
    <mergeCell ref="A58:B58"/>
    <mergeCell ref="A59:B59"/>
  </mergeCells>
  <conditionalFormatting sqref="G50 G52:G57 E10:G10 G16:G48 E16:E49 F11:F49 E50:F57">
    <cfRule type="cellIs" priority="10" dxfId="133" operator="lessThan" stopIfTrue="1">
      <formula>5</formula>
    </cfRule>
  </conditionalFormatting>
  <conditionalFormatting sqref="E11:E12 G11:G14 E14">
    <cfRule type="cellIs" priority="9" dxfId="133" operator="lessThan" stopIfTrue="1">
      <formula>5</formula>
    </cfRule>
  </conditionalFormatting>
  <conditionalFormatting sqref="E10:E12 E16:E35 E37:E57 E14">
    <cfRule type="cellIs" priority="8" dxfId="134" operator="lessThan">
      <formula>5</formula>
    </cfRule>
  </conditionalFormatting>
  <conditionalFormatting sqref="E15 G15">
    <cfRule type="cellIs" priority="7" dxfId="133" operator="lessThan" stopIfTrue="1">
      <formula>5</formula>
    </cfRule>
  </conditionalFormatting>
  <conditionalFormatting sqref="E15">
    <cfRule type="cellIs" priority="6" dxfId="134" operator="lessThan">
      <formula>5</formula>
    </cfRule>
  </conditionalFormatting>
  <conditionalFormatting sqref="G49">
    <cfRule type="cellIs" priority="5" dxfId="133" operator="lessThan" stopIfTrue="1">
      <formula>5</formula>
    </cfRule>
  </conditionalFormatting>
  <conditionalFormatting sqref="G51">
    <cfRule type="cellIs" priority="4" dxfId="133" operator="lessThan" stopIfTrue="1">
      <formula>5</formula>
    </cfRule>
  </conditionalFormatting>
  <conditionalFormatting sqref="E36">
    <cfRule type="cellIs" priority="3" dxfId="134" operator="lessThan">
      <formula>5</formula>
    </cfRule>
  </conditionalFormatting>
  <conditionalFormatting sqref="E13">
    <cfRule type="cellIs" priority="2" dxfId="133" operator="lessThan" stopIfTrue="1">
      <formula>5</formula>
    </cfRule>
  </conditionalFormatting>
  <conditionalFormatting sqref="E13">
    <cfRule type="cellIs" priority="1" dxfId="134" operator="lessThan">
      <formula>5</formula>
    </cfRule>
  </conditionalFormatting>
  <printOptions/>
  <pageMargins left="0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40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375" style="0" customWidth="1"/>
    <col min="5" max="5" width="10.625" style="0" customWidth="1"/>
    <col min="6" max="6" width="14.25390625" style="0" customWidth="1"/>
    <col min="7" max="7" width="14.37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143"/>
    </row>
    <row r="3" spans="1:7" s="1" customFormat="1" ht="16.5">
      <c r="A3" s="216" t="s">
        <v>3</v>
      </c>
      <c r="B3" s="216"/>
      <c r="C3" s="216"/>
      <c r="D3" s="2"/>
      <c r="E3" s="144"/>
      <c r="F3" s="144"/>
      <c r="G3" s="145"/>
    </row>
    <row r="4" spans="1:7" s="1" customFormat="1" ht="18.75">
      <c r="A4" s="6"/>
      <c r="B4" s="143"/>
      <c r="C4" s="143"/>
      <c r="D4" s="143"/>
      <c r="E4" s="7" t="s">
        <v>471</v>
      </c>
      <c r="F4" s="7"/>
      <c r="G4" s="145"/>
    </row>
    <row r="5" spans="1:7" s="1" customFormat="1" ht="27" customHeight="1">
      <c r="A5" s="214" t="s">
        <v>4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24.75" customHeight="1">
      <c r="A7" s="217" t="s">
        <v>472</v>
      </c>
      <c r="B7" s="217"/>
      <c r="C7" s="217"/>
      <c r="D7" s="217"/>
      <c r="E7" s="217"/>
      <c r="F7" s="217"/>
      <c r="G7" s="217"/>
    </row>
    <row r="8" spans="1:7" s="1" customFormat="1" ht="18.75" customHeight="1">
      <c r="A8" s="8"/>
      <c r="B8" s="218" t="s">
        <v>473</v>
      </c>
      <c r="C8" s="218"/>
      <c r="D8" s="9"/>
      <c r="E8" s="9"/>
      <c r="F8" s="219" t="s">
        <v>367</v>
      </c>
      <c r="G8" s="219"/>
    </row>
    <row r="9" spans="1:7" s="10" customFormat="1" ht="25.5" customHeight="1">
      <c r="A9" s="147" t="s">
        <v>6</v>
      </c>
      <c r="B9" s="227" t="s">
        <v>7</v>
      </c>
      <c r="C9" s="227"/>
      <c r="D9" s="147" t="s">
        <v>8</v>
      </c>
      <c r="E9" s="147" t="s">
        <v>9</v>
      </c>
      <c r="F9" s="147" t="s">
        <v>311</v>
      </c>
      <c r="G9" s="147" t="s">
        <v>11</v>
      </c>
    </row>
    <row r="10" spans="1:7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7.5</v>
      </c>
      <c r="F10" s="28" t="s">
        <v>475</v>
      </c>
      <c r="G10" s="29"/>
    </row>
    <row r="11" spans="1:7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8</v>
      </c>
      <c r="F11" s="28" t="s">
        <v>476</v>
      </c>
      <c r="G11" s="29"/>
    </row>
    <row r="12" spans="1:7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8</v>
      </c>
      <c r="F12" s="28" t="s">
        <v>477</v>
      </c>
      <c r="G12" s="29"/>
    </row>
    <row r="13" spans="1:7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6</v>
      </c>
      <c r="F13" s="28" t="s">
        <v>478</v>
      </c>
      <c r="G13" s="29"/>
    </row>
    <row r="14" spans="1:7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6.5</v>
      </c>
      <c r="F14" s="28" t="s">
        <v>479</v>
      </c>
      <c r="G14" s="29"/>
    </row>
    <row r="15" spans="1:7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7.5</v>
      </c>
      <c r="F15" s="28" t="s">
        <v>480</v>
      </c>
      <c r="G15" s="31"/>
    </row>
    <row r="16" spans="1:7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7</v>
      </c>
      <c r="F16" s="28" t="s">
        <v>481</v>
      </c>
      <c r="G16" s="29"/>
    </row>
    <row r="17" spans="1:7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7.5</v>
      </c>
      <c r="F17" s="28" t="s">
        <v>482</v>
      </c>
      <c r="G17" s="29"/>
    </row>
    <row r="18" spans="1:7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6.5</v>
      </c>
      <c r="F18" s="28" t="s">
        <v>483</v>
      </c>
      <c r="G18" s="29"/>
    </row>
    <row r="19" spans="1:7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7</v>
      </c>
      <c r="F19" s="28" t="s">
        <v>484</v>
      </c>
      <c r="G19" s="29"/>
    </row>
    <row r="20" spans="1:7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7.5</v>
      </c>
      <c r="F20" s="28" t="s">
        <v>485</v>
      </c>
      <c r="G20" s="29"/>
    </row>
    <row r="21" spans="1:7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6</v>
      </c>
      <c r="F21" s="28" t="s">
        <v>486</v>
      </c>
      <c r="G21" s="29"/>
    </row>
    <row r="22" spans="1:7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6</v>
      </c>
      <c r="F22" s="28" t="s">
        <v>487</v>
      </c>
      <c r="G22" s="29"/>
    </row>
    <row r="23" spans="1:7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7.5</v>
      </c>
      <c r="F23" s="28" t="s">
        <v>488</v>
      </c>
      <c r="G23" s="29"/>
    </row>
    <row r="24" spans="1:7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8</v>
      </c>
      <c r="F24" s="28" t="s">
        <v>489</v>
      </c>
      <c r="G24" s="29"/>
    </row>
    <row r="25" spans="1:7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8</v>
      </c>
      <c r="F25" s="28" t="s">
        <v>490</v>
      </c>
      <c r="G25" s="29"/>
    </row>
    <row r="26" spans="1:7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6</v>
      </c>
      <c r="F26" s="28" t="s">
        <v>491</v>
      </c>
      <c r="G26" s="29"/>
    </row>
    <row r="27" spans="1:7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6.5</v>
      </c>
      <c r="F27" s="28" t="s">
        <v>492</v>
      </c>
      <c r="G27" s="29"/>
    </row>
    <row r="28" spans="1:7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7</v>
      </c>
      <c r="F28" s="28" t="s">
        <v>493</v>
      </c>
      <c r="G28" s="29"/>
    </row>
    <row r="29" spans="1:7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6.5</v>
      </c>
      <c r="F29" s="28" t="s">
        <v>494</v>
      </c>
      <c r="G29" s="29"/>
    </row>
    <row r="30" spans="1:7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7.5</v>
      </c>
      <c r="F30" s="28" t="s">
        <v>495</v>
      </c>
      <c r="G30" s="29"/>
    </row>
    <row r="31" spans="1:7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6.5</v>
      </c>
      <c r="F31" s="28" t="s">
        <v>496</v>
      </c>
      <c r="G31" s="29"/>
    </row>
    <row r="32" spans="1:7" ht="24" customHeight="1">
      <c r="A32" s="27">
        <v>23</v>
      </c>
      <c r="B32" s="32" t="s">
        <v>160</v>
      </c>
      <c r="C32" s="33" t="s">
        <v>69</v>
      </c>
      <c r="D32" s="34">
        <v>1995</v>
      </c>
      <c r="E32" s="28">
        <v>5.5</v>
      </c>
      <c r="F32" s="28" t="s">
        <v>497</v>
      </c>
      <c r="G32" s="29"/>
    </row>
    <row r="33" spans="1:7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5.5</v>
      </c>
      <c r="F33" s="28" t="s">
        <v>498</v>
      </c>
      <c r="G33" s="29"/>
    </row>
    <row r="34" spans="1:7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7</v>
      </c>
      <c r="F34" s="28" t="s">
        <v>499</v>
      </c>
      <c r="G34" s="29"/>
    </row>
    <row r="35" spans="1:7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7</v>
      </c>
      <c r="F35" s="28" t="s">
        <v>500</v>
      </c>
      <c r="G35" s="29"/>
    </row>
    <row r="36" spans="1:7" ht="24" customHeight="1">
      <c r="A36" s="27">
        <v>27</v>
      </c>
      <c r="B36" s="32" t="s">
        <v>30</v>
      </c>
      <c r="C36" s="33" t="s">
        <v>75</v>
      </c>
      <c r="D36" s="34">
        <v>1991</v>
      </c>
      <c r="E36" s="28">
        <v>6.5</v>
      </c>
      <c r="F36" s="28" t="s">
        <v>501</v>
      </c>
      <c r="G36" s="29"/>
    </row>
    <row r="37" spans="1:7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7.5</v>
      </c>
      <c r="F37" s="28" t="s">
        <v>502</v>
      </c>
      <c r="G37" s="29"/>
    </row>
    <row r="38" spans="1:7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6.5</v>
      </c>
      <c r="F38" s="28" t="s">
        <v>503</v>
      </c>
      <c r="G38" s="29"/>
    </row>
    <row r="39" spans="1:7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7</v>
      </c>
      <c r="F39" s="28" t="s">
        <v>504</v>
      </c>
      <c r="G39" s="29"/>
    </row>
    <row r="40" spans="1:7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7.5</v>
      </c>
      <c r="F40" s="28" t="s">
        <v>505</v>
      </c>
      <c r="G40" s="29"/>
    </row>
    <row r="41" spans="1:7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6.5</v>
      </c>
      <c r="F41" s="28" t="s">
        <v>506</v>
      </c>
      <c r="G41" s="29"/>
    </row>
    <row r="42" spans="1:7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6.5</v>
      </c>
      <c r="F42" s="28" t="s">
        <v>507</v>
      </c>
      <c r="G42" s="29"/>
    </row>
    <row r="43" spans="1:7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6.5</v>
      </c>
      <c r="F43" s="28" t="s">
        <v>508</v>
      </c>
      <c r="G43" s="29"/>
    </row>
    <row r="44" spans="1:7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6.5</v>
      </c>
      <c r="F44" s="28" t="s">
        <v>509</v>
      </c>
      <c r="G44" s="29"/>
    </row>
    <row r="45" spans="1:7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6.5</v>
      </c>
      <c r="F45" s="28" t="s">
        <v>510</v>
      </c>
      <c r="G45" s="29"/>
    </row>
    <row r="46" spans="1:7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8</v>
      </c>
      <c r="F46" s="28" t="s">
        <v>511</v>
      </c>
      <c r="G46" s="29"/>
    </row>
    <row r="47" spans="1:7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7</v>
      </c>
      <c r="F47" s="28" t="s">
        <v>512</v>
      </c>
      <c r="G47" s="29"/>
    </row>
    <row r="48" spans="1:7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7</v>
      </c>
      <c r="F48" s="28" t="s">
        <v>513</v>
      </c>
      <c r="G48" s="29"/>
    </row>
    <row r="49" spans="1:7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7</v>
      </c>
      <c r="F49" s="28" t="s">
        <v>514</v>
      </c>
      <c r="G49" s="31"/>
    </row>
    <row r="50" spans="1:7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6.5</v>
      </c>
      <c r="F50" s="28" t="s">
        <v>515</v>
      </c>
      <c r="G50" s="29"/>
    </row>
    <row r="51" spans="1:7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7</v>
      </c>
      <c r="F51" s="28" t="s">
        <v>516</v>
      </c>
      <c r="G51" s="31"/>
    </row>
    <row r="52" spans="1:7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7.5</v>
      </c>
      <c r="F52" s="28" t="s">
        <v>517</v>
      </c>
      <c r="G52" s="29"/>
    </row>
    <row r="53" spans="1:7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7</v>
      </c>
      <c r="F53" s="28" t="s">
        <v>518</v>
      </c>
      <c r="G53" s="29"/>
    </row>
    <row r="54" spans="1:7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7</v>
      </c>
      <c r="F54" s="28" t="s">
        <v>519</v>
      </c>
      <c r="G54" s="29"/>
    </row>
    <row r="55" spans="1:7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6.5</v>
      </c>
      <c r="F55" s="28" t="s">
        <v>520</v>
      </c>
      <c r="G55" s="29"/>
    </row>
    <row r="56" spans="1:7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7</v>
      </c>
      <c r="F56" s="28" t="s">
        <v>474</v>
      </c>
      <c r="G56" s="29"/>
    </row>
    <row r="57" spans="1:7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7.5</v>
      </c>
      <c r="F57" s="28" t="s">
        <v>521</v>
      </c>
      <c r="G57" s="29"/>
    </row>
    <row r="58" spans="1:7" ht="16.5" customHeight="1">
      <c r="A58" s="221" t="s">
        <v>14</v>
      </c>
      <c r="B58" s="222"/>
      <c r="C58" s="146">
        <f>A57</f>
        <v>48</v>
      </c>
      <c r="D58" s="12"/>
      <c r="E58" s="13" t="s">
        <v>15</v>
      </c>
      <c r="F58" s="14">
        <f>COUNTIF(E10:E57,"&gt;=8")</f>
        <v>5</v>
      </c>
      <c r="G58" s="15"/>
    </row>
    <row r="59" spans="1:7" ht="16.5" customHeight="1">
      <c r="A59" s="223" t="s">
        <v>16</v>
      </c>
      <c r="B59" s="224"/>
      <c r="C59" s="15">
        <f>COUNTIF(E10:E57,"&gt;=5.0")</f>
        <v>48</v>
      </c>
      <c r="D59" s="12"/>
      <c r="E59" s="13" t="s">
        <v>17</v>
      </c>
      <c r="F59" s="14">
        <f>COUNTIF(E10:E57,"&gt;=7")-F58</f>
        <v>23</v>
      </c>
      <c r="G59" s="15"/>
    </row>
    <row r="60" spans="1:7" ht="16.5" customHeight="1">
      <c r="A60" s="223" t="s">
        <v>18</v>
      </c>
      <c r="B60" s="224"/>
      <c r="C60" s="30">
        <f>COUNTIF(E10:E57,"&lt;5.0")</f>
        <v>0</v>
      </c>
      <c r="D60" s="12"/>
      <c r="E60" s="13" t="s">
        <v>19</v>
      </c>
      <c r="F60" s="14">
        <v>7</v>
      </c>
      <c r="G60" s="15"/>
    </row>
    <row r="61" spans="1:9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16"/>
    </row>
    <row r="62" spans="1:9" s="17" customFormat="1" ht="18.75" customHeight="1">
      <c r="A62" s="18"/>
      <c r="B62" s="19"/>
      <c r="C62" s="19"/>
      <c r="D62" s="19"/>
      <c r="E62" s="19"/>
      <c r="F62" s="19"/>
      <c r="G62" s="226" t="s">
        <v>21</v>
      </c>
      <c r="H62" s="226"/>
      <c r="I62" s="144"/>
    </row>
    <row r="63" spans="1:9" s="17" customFormat="1" ht="16.5">
      <c r="A63" s="18"/>
      <c r="B63" s="19"/>
      <c r="C63" s="19"/>
      <c r="D63" s="19"/>
      <c r="E63" s="19"/>
      <c r="F63" s="19"/>
      <c r="G63" s="19"/>
      <c r="H63" s="144"/>
      <c r="I63" s="144"/>
    </row>
    <row r="64" spans="1:9" s="17" customFormat="1" ht="16.5">
      <c r="A64" s="18"/>
      <c r="B64" s="19"/>
      <c r="C64" s="19"/>
      <c r="D64" s="19"/>
      <c r="E64" s="19"/>
      <c r="F64" s="19"/>
      <c r="G64" s="19"/>
      <c r="H64" s="2"/>
      <c r="I64" s="2"/>
    </row>
    <row r="65" spans="1:9" s="17" customFormat="1" ht="16.5">
      <c r="A65" s="18"/>
      <c r="B65" s="19"/>
      <c r="C65" s="19"/>
      <c r="D65" s="19"/>
      <c r="E65" s="19"/>
      <c r="F65" s="19"/>
      <c r="G65" s="19"/>
      <c r="H65" s="2"/>
      <c r="I65" s="2"/>
    </row>
    <row r="66" spans="1:9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6">
    <mergeCell ref="A6:G6"/>
    <mergeCell ref="A1:C1"/>
    <mergeCell ref="D1:G1"/>
    <mergeCell ref="A2:C2"/>
    <mergeCell ref="A3:C3"/>
    <mergeCell ref="A5:G5"/>
    <mergeCell ref="A60:B60"/>
    <mergeCell ref="A61:H61"/>
    <mergeCell ref="G62:H62"/>
    <mergeCell ref="A66:I66"/>
    <mergeCell ref="A7:G7"/>
    <mergeCell ref="B8:C8"/>
    <mergeCell ref="F8:G8"/>
    <mergeCell ref="B9:C9"/>
    <mergeCell ref="A58:B58"/>
    <mergeCell ref="A59:B59"/>
  </mergeCells>
  <conditionalFormatting sqref="G50 G52:G57 E10:G10 G16:G48 E56:F57 E16:E55 F11:F55">
    <cfRule type="cellIs" priority="10" dxfId="133" operator="lessThan" stopIfTrue="1">
      <formula>5</formula>
    </cfRule>
  </conditionalFormatting>
  <conditionalFormatting sqref="E11:E12 G11:G14 E14">
    <cfRule type="cellIs" priority="9" dxfId="133" operator="lessThan" stopIfTrue="1">
      <formula>5</formula>
    </cfRule>
  </conditionalFormatting>
  <conditionalFormatting sqref="E10:E12 E16:E35 E37:E57 E14">
    <cfRule type="cellIs" priority="8" dxfId="134" operator="lessThan">
      <formula>5</formula>
    </cfRule>
  </conditionalFormatting>
  <conditionalFormatting sqref="E15 G15">
    <cfRule type="cellIs" priority="7" dxfId="133" operator="lessThan" stopIfTrue="1">
      <formula>5</formula>
    </cfRule>
  </conditionalFormatting>
  <conditionalFormatting sqref="E15">
    <cfRule type="cellIs" priority="6" dxfId="134" operator="lessThan">
      <formula>5</formula>
    </cfRule>
  </conditionalFormatting>
  <conditionalFormatting sqref="G49">
    <cfRule type="cellIs" priority="5" dxfId="133" operator="lessThan" stopIfTrue="1">
      <formula>5</formula>
    </cfRule>
  </conditionalFormatting>
  <conditionalFormatting sqref="G51">
    <cfRule type="cellIs" priority="4" dxfId="133" operator="lessThan" stopIfTrue="1">
      <formula>5</formula>
    </cfRule>
  </conditionalFormatting>
  <conditionalFormatting sqref="E36">
    <cfRule type="cellIs" priority="3" dxfId="134" operator="lessThan">
      <formula>5</formula>
    </cfRule>
  </conditionalFormatting>
  <conditionalFormatting sqref="E13">
    <cfRule type="cellIs" priority="2" dxfId="133" operator="lessThan" stopIfTrue="1">
      <formula>5</formula>
    </cfRule>
  </conditionalFormatting>
  <conditionalFormatting sqref="E13">
    <cfRule type="cellIs" priority="1" dxfId="134" operator="lessThan">
      <formula>5</formula>
    </cfRule>
  </conditionalFormatting>
  <printOptions/>
  <pageMargins left="0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9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375" style="0" customWidth="1"/>
    <col min="5" max="5" width="10.625" style="0" customWidth="1"/>
    <col min="6" max="6" width="14.25390625" style="0" customWidth="1"/>
    <col min="7" max="7" width="14.37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148"/>
    </row>
    <row r="3" spans="1:7" s="1" customFormat="1" ht="16.5">
      <c r="A3" s="216" t="s">
        <v>3</v>
      </c>
      <c r="B3" s="216"/>
      <c r="C3" s="216"/>
      <c r="D3" s="2"/>
      <c r="E3" s="151"/>
      <c r="F3" s="151"/>
      <c r="G3" s="149"/>
    </row>
    <row r="4" spans="1:7" s="1" customFormat="1" ht="18.75">
      <c r="A4" s="6"/>
      <c r="B4" s="148"/>
      <c r="C4" s="148"/>
      <c r="D4" s="148"/>
      <c r="E4" s="7" t="s">
        <v>522</v>
      </c>
      <c r="F4" s="7"/>
      <c r="G4" s="149"/>
    </row>
    <row r="5" spans="1:7" s="1" customFormat="1" ht="27" customHeight="1">
      <c r="A5" s="214" t="s">
        <v>4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24.75" customHeight="1">
      <c r="A7" s="217" t="s">
        <v>523</v>
      </c>
      <c r="B7" s="217"/>
      <c r="C7" s="217"/>
      <c r="D7" s="217"/>
      <c r="E7" s="217"/>
      <c r="F7" s="217"/>
      <c r="G7" s="217"/>
    </row>
    <row r="8" spans="1:7" s="1" customFormat="1" ht="18.75" customHeight="1">
      <c r="A8" s="8"/>
      <c r="B8" s="218" t="s">
        <v>524</v>
      </c>
      <c r="C8" s="218"/>
      <c r="D8" s="9"/>
      <c r="E8" s="9"/>
      <c r="F8" s="219" t="s">
        <v>367</v>
      </c>
      <c r="G8" s="219"/>
    </row>
    <row r="9" spans="1:7" s="10" customFormat="1" ht="25.5" customHeight="1">
      <c r="A9" s="152" t="s">
        <v>6</v>
      </c>
      <c r="B9" s="227" t="s">
        <v>7</v>
      </c>
      <c r="C9" s="227"/>
      <c r="D9" s="152" t="s">
        <v>8</v>
      </c>
      <c r="E9" s="152" t="s">
        <v>9</v>
      </c>
      <c r="F9" s="152" t="s">
        <v>311</v>
      </c>
      <c r="G9" s="152" t="s">
        <v>11</v>
      </c>
    </row>
    <row r="10" spans="1:7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7</v>
      </c>
      <c r="F10" s="28" t="s">
        <v>526</v>
      </c>
      <c r="G10" s="29"/>
    </row>
    <row r="11" spans="1:7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7.5</v>
      </c>
      <c r="F11" s="28" t="s">
        <v>527</v>
      </c>
      <c r="G11" s="29"/>
    </row>
    <row r="12" spans="1:7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6.5</v>
      </c>
      <c r="F12" s="28" t="s">
        <v>528</v>
      </c>
      <c r="G12" s="29"/>
    </row>
    <row r="13" spans="1:7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6</v>
      </c>
      <c r="F13" s="28" t="s">
        <v>529</v>
      </c>
      <c r="G13" s="29"/>
    </row>
    <row r="14" spans="1:7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7.5</v>
      </c>
      <c r="F14" s="28" t="s">
        <v>530</v>
      </c>
      <c r="G14" s="29"/>
    </row>
    <row r="15" spans="1:7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7.5</v>
      </c>
      <c r="F15" s="28" t="s">
        <v>531</v>
      </c>
      <c r="G15" s="31"/>
    </row>
    <row r="16" spans="1:7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6</v>
      </c>
      <c r="F16" s="28" t="s">
        <v>532</v>
      </c>
      <c r="G16" s="29"/>
    </row>
    <row r="17" spans="1:7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7</v>
      </c>
      <c r="F17" s="28" t="s">
        <v>533</v>
      </c>
      <c r="G17" s="29"/>
    </row>
    <row r="18" spans="1:7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5</v>
      </c>
      <c r="F18" s="28" t="s">
        <v>534</v>
      </c>
      <c r="G18" s="29"/>
    </row>
    <row r="19" spans="1:7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7.5</v>
      </c>
      <c r="F19" s="28" t="s">
        <v>535</v>
      </c>
      <c r="G19" s="29"/>
    </row>
    <row r="20" spans="1:7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7</v>
      </c>
      <c r="F20" s="28" t="s">
        <v>536</v>
      </c>
      <c r="G20" s="29"/>
    </row>
    <row r="21" spans="1:7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5.5</v>
      </c>
      <c r="F21" s="28" t="s">
        <v>537</v>
      </c>
      <c r="G21" s="29"/>
    </row>
    <row r="22" spans="1:7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5.5</v>
      </c>
      <c r="F22" s="28" t="s">
        <v>538</v>
      </c>
      <c r="G22" s="29"/>
    </row>
    <row r="23" spans="1:7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6.5</v>
      </c>
      <c r="F23" s="28" t="s">
        <v>539</v>
      </c>
      <c r="G23" s="29"/>
    </row>
    <row r="24" spans="1:7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8</v>
      </c>
      <c r="F24" s="28" t="s">
        <v>540</v>
      </c>
      <c r="G24" s="29"/>
    </row>
    <row r="25" spans="1:7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8</v>
      </c>
      <c r="F25" s="28" t="s">
        <v>541</v>
      </c>
      <c r="G25" s="29"/>
    </row>
    <row r="26" spans="1:7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6</v>
      </c>
      <c r="F26" s="28" t="s">
        <v>542</v>
      </c>
      <c r="G26" s="29"/>
    </row>
    <row r="27" spans="1:7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6</v>
      </c>
      <c r="F27" s="28" t="s">
        <v>543</v>
      </c>
      <c r="G27" s="29"/>
    </row>
    <row r="28" spans="1:7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6</v>
      </c>
      <c r="F28" s="28" t="s">
        <v>544</v>
      </c>
      <c r="G28" s="29"/>
    </row>
    <row r="29" spans="1:7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5.5</v>
      </c>
      <c r="F29" s="28" t="s">
        <v>545</v>
      </c>
      <c r="G29" s="29"/>
    </row>
    <row r="30" spans="1:7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6.5</v>
      </c>
      <c r="F30" s="28" t="s">
        <v>546</v>
      </c>
      <c r="G30" s="29"/>
    </row>
    <row r="31" spans="1:7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5.5</v>
      </c>
      <c r="F31" s="28" t="s">
        <v>547</v>
      </c>
      <c r="G31" s="29"/>
    </row>
    <row r="32" spans="1:7" ht="24" customHeight="1">
      <c r="A32" s="27">
        <v>23</v>
      </c>
      <c r="B32" s="32" t="s">
        <v>160</v>
      </c>
      <c r="C32" s="33" t="s">
        <v>69</v>
      </c>
      <c r="D32" s="34">
        <v>1995</v>
      </c>
      <c r="E32" s="28">
        <v>6</v>
      </c>
      <c r="F32" s="28" t="s">
        <v>548</v>
      </c>
      <c r="G32" s="29"/>
    </row>
    <row r="33" spans="1:7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6</v>
      </c>
      <c r="F33" s="28" t="s">
        <v>549</v>
      </c>
      <c r="G33" s="29"/>
    </row>
    <row r="34" spans="1:7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5.5</v>
      </c>
      <c r="F34" s="28" t="s">
        <v>550</v>
      </c>
      <c r="G34" s="29"/>
    </row>
    <row r="35" spans="1:7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7</v>
      </c>
      <c r="F35" s="28" t="s">
        <v>551</v>
      </c>
      <c r="G35" s="29"/>
    </row>
    <row r="36" spans="1:7" ht="24" customHeight="1">
      <c r="A36" s="27">
        <v>27</v>
      </c>
      <c r="B36" s="32" t="s">
        <v>30</v>
      </c>
      <c r="C36" s="33" t="s">
        <v>75</v>
      </c>
      <c r="D36" s="34">
        <v>1991</v>
      </c>
      <c r="E36" s="28">
        <v>6.5</v>
      </c>
      <c r="F36" s="28" t="s">
        <v>552</v>
      </c>
      <c r="G36" s="29"/>
    </row>
    <row r="37" spans="1:7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7.5</v>
      </c>
      <c r="F37" s="28" t="s">
        <v>553</v>
      </c>
      <c r="G37" s="29"/>
    </row>
    <row r="38" spans="1:7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7</v>
      </c>
      <c r="F38" s="28" t="s">
        <v>554</v>
      </c>
      <c r="G38" s="29"/>
    </row>
    <row r="39" spans="1:7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5.5</v>
      </c>
      <c r="F39" s="28" t="s">
        <v>555</v>
      </c>
      <c r="G39" s="29"/>
    </row>
    <row r="40" spans="1:7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7.5</v>
      </c>
      <c r="F40" s="28" t="s">
        <v>556</v>
      </c>
      <c r="G40" s="29"/>
    </row>
    <row r="41" spans="1:7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7</v>
      </c>
      <c r="F41" s="28" t="s">
        <v>557</v>
      </c>
      <c r="G41" s="29"/>
    </row>
    <row r="42" spans="1:7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7</v>
      </c>
      <c r="F42" s="28" t="s">
        <v>558</v>
      </c>
      <c r="G42" s="29"/>
    </row>
    <row r="43" spans="1:7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5.5</v>
      </c>
      <c r="F43" s="28" t="s">
        <v>559</v>
      </c>
      <c r="G43" s="29"/>
    </row>
    <row r="44" spans="1:7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6</v>
      </c>
      <c r="F44" s="28" t="s">
        <v>560</v>
      </c>
      <c r="G44" s="29"/>
    </row>
    <row r="45" spans="1:7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5.5</v>
      </c>
      <c r="F45" s="28" t="s">
        <v>561</v>
      </c>
      <c r="G45" s="29"/>
    </row>
    <row r="46" spans="1:7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8</v>
      </c>
      <c r="F46" s="28" t="s">
        <v>562</v>
      </c>
      <c r="G46" s="29"/>
    </row>
    <row r="47" spans="1:7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7.5</v>
      </c>
      <c r="F47" s="28" t="s">
        <v>563</v>
      </c>
      <c r="G47" s="29"/>
    </row>
    <row r="48" spans="1:7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7</v>
      </c>
      <c r="F48" s="28" t="s">
        <v>564</v>
      </c>
      <c r="G48" s="29"/>
    </row>
    <row r="49" spans="1:7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6</v>
      </c>
      <c r="F49" s="28" t="s">
        <v>565</v>
      </c>
      <c r="G49" s="31"/>
    </row>
    <row r="50" spans="1:7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6.5</v>
      </c>
      <c r="F50" s="28" t="s">
        <v>566</v>
      </c>
      <c r="G50" s="29"/>
    </row>
    <row r="51" spans="1:7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7</v>
      </c>
      <c r="F51" s="28" t="s">
        <v>567</v>
      </c>
      <c r="G51" s="31"/>
    </row>
    <row r="52" spans="1:7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7.5</v>
      </c>
      <c r="F52" s="28" t="s">
        <v>525</v>
      </c>
      <c r="G52" s="29"/>
    </row>
    <row r="53" spans="1:7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6</v>
      </c>
      <c r="F53" s="28" t="s">
        <v>569</v>
      </c>
      <c r="G53" s="29"/>
    </row>
    <row r="54" spans="1:7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7</v>
      </c>
      <c r="F54" s="28" t="s">
        <v>570</v>
      </c>
      <c r="G54" s="29"/>
    </row>
    <row r="55" spans="1:7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5.5</v>
      </c>
      <c r="F55" s="28" t="s">
        <v>571</v>
      </c>
      <c r="G55" s="29"/>
    </row>
    <row r="56" spans="1:7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6</v>
      </c>
      <c r="F56" s="28" t="s">
        <v>572</v>
      </c>
      <c r="G56" s="29"/>
    </row>
    <row r="57" spans="1:7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5.5</v>
      </c>
      <c r="F57" s="28" t="s">
        <v>568</v>
      </c>
      <c r="G57" s="29"/>
    </row>
    <row r="58" spans="1:7" ht="16.5" customHeight="1">
      <c r="A58" s="221" t="s">
        <v>14</v>
      </c>
      <c r="B58" s="222"/>
      <c r="C58" s="150">
        <f>A57</f>
        <v>48</v>
      </c>
      <c r="D58" s="12"/>
      <c r="E58" s="13" t="s">
        <v>15</v>
      </c>
      <c r="F58" s="14">
        <f>COUNTIF(E10:E57,"&gt;=8")</f>
        <v>3</v>
      </c>
      <c r="G58" s="15"/>
    </row>
    <row r="59" spans="1:7" ht="16.5" customHeight="1">
      <c r="A59" s="223" t="s">
        <v>16</v>
      </c>
      <c r="B59" s="224"/>
      <c r="C59" s="15">
        <f>COUNTIF(E10:E57,"&gt;=5.0")</f>
        <v>48</v>
      </c>
      <c r="D59" s="12"/>
      <c r="E59" s="13" t="s">
        <v>17</v>
      </c>
      <c r="F59" s="14">
        <f>COUNTIF(E10:E57,"&gt;=7")-F58</f>
        <v>18</v>
      </c>
      <c r="G59" s="15"/>
    </row>
    <row r="60" spans="1:7" ht="16.5" customHeight="1">
      <c r="A60" s="223" t="s">
        <v>18</v>
      </c>
      <c r="B60" s="224"/>
      <c r="C60" s="30">
        <f>COUNTIF(E10:E57,"&lt;5.0")</f>
        <v>0</v>
      </c>
      <c r="D60" s="12"/>
      <c r="E60" s="13" t="s">
        <v>19</v>
      </c>
      <c r="F60" s="14">
        <v>7</v>
      </c>
      <c r="G60" s="15"/>
    </row>
    <row r="61" spans="1:9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16"/>
    </row>
    <row r="62" spans="1:9" s="17" customFormat="1" ht="18.75" customHeight="1">
      <c r="A62" s="18"/>
      <c r="B62" s="19"/>
      <c r="C62" s="19"/>
      <c r="D62" s="19"/>
      <c r="E62" s="19"/>
      <c r="F62" s="19"/>
      <c r="G62" s="226" t="s">
        <v>21</v>
      </c>
      <c r="H62" s="226"/>
      <c r="I62" s="151"/>
    </row>
    <row r="63" spans="1:9" s="17" customFormat="1" ht="16.5">
      <c r="A63" s="18"/>
      <c r="B63" s="19"/>
      <c r="C63" s="19"/>
      <c r="D63" s="19"/>
      <c r="E63" s="19"/>
      <c r="F63" s="19"/>
      <c r="G63" s="19"/>
      <c r="H63" s="151"/>
      <c r="I63" s="151"/>
    </row>
    <row r="64" spans="1:9" s="17" customFormat="1" ht="16.5">
      <c r="A64" s="18"/>
      <c r="B64" s="19"/>
      <c r="C64" s="19"/>
      <c r="D64" s="19"/>
      <c r="E64" s="19"/>
      <c r="F64" s="19"/>
      <c r="G64" s="19"/>
      <c r="H64" s="2"/>
      <c r="I64" s="2"/>
    </row>
    <row r="65" spans="1:9" s="17" customFormat="1" ht="16.5">
      <c r="A65" s="18"/>
      <c r="B65" s="19"/>
      <c r="C65" s="19"/>
      <c r="D65" s="19"/>
      <c r="E65" s="19"/>
      <c r="F65" s="19"/>
      <c r="G65" s="19"/>
      <c r="H65" s="2"/>
      <c r="I65" s="2"/>
    </row>
    <row r="66" spans="1:9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6">
    <mergeCell ref="A60:B60"/>
    <mergeCell ref="A61:H61"/>
    <mergeCell ref="G62:H62"/>
    <mergeCell ref="A66:I66"/>
    <mergeCell ref="A7:G7"/>
    <mergeCell ref="B8:C8"/>
    <mergeCell ref="F8:G8"/>
    <mergeCell ref="B9:C9"/>
    <mergeCell ref="A58:B58"/>
    <mergeCell ref="A59:B59"/>
    <mergeCell ref="A6:G6"/>
    <mergeCell ref="A1:C1"/>
    <mergeCell ref="D1:G1"/>
    <mergeCell ref="A2:C2"/>
    <mergeCell ref="A3:C3"/>
    <mergeCell ref="A5:G5"/>
  </mergeCells>
  <conditionalFormatting sqref="G50 G52:G57 E10:G10 G16:G48 E16:E57 F11:F57">
    <cfRule type="cellIs" priority="10" dxfId="133" operator="lessThan" stopIfTrue="1">
      <formula>5</formula>
    </cfRule>
  </conditionalFormatting>
  <conditionalFormatting sqref="E11:E12 G11:G14 E14">
    <cfRule type="cellIs" priority="9" dxfId="133" operator="lessThan" stopIfTrue="1">
      <formula>5</formula>
    </cfRule>
  </conditionalFormatting>
  <conditionalFormatting sqref="E10:E12 E16:E35 E37:E57 E14">
    <cfRule type="cellIs" priority="8" dxfId="134" operator="lessThan">
      <formula>5</formula>
    </cfRule>
  </conditionalFormatting>
  <conditionalFormatting sqref="E15 G15">
    <cfRule type="cellIs" priority="7" dxfId="133" operator="lessThan" stopIfTrue="1">
      <formula>5</formula>
    </cfRule>
  </conditionalFormatting>
  <conditionalFormatting sqref="E15">
    <cfRule type="cellIs" priority="6" dxfId="134" operator="lessThan">
      <formula>5</formula>
    </cfRule>
  </conditionalFormatting>
  <conditionalFormatting sqref="G49">
    <cfRule type="cellIs" priority="5" dxfId="133" operator="lessThan" stopIfTrue="1">
      <formula>5</formula>
    </cfRule>
  </conditionalFormatting>
  <conditionalFormatting sqref="G51">
    <cfRule type="cellIs" priority="4" dxfId="133" operator="lessThan" stopIfTrue="1">
      <formula>5</formula>
    </cfRule>
  </conditionalFormatting>
  <conditionalFormatting sqref="E36">
    <cfRule type="cellIs" priority="3" dxfId="134" operator="lessThan">
      <formula>5</formula>
    </cfRule>
  </conditionalFormatting>
  <conditionalFormatting sqref="E13">
    <cfRule type="cellIs" priority="2" dxfId="133" operator="lessThan" stopIfTrue="1">
      <formula>5</formula>
    </cfRule>
  </conditionalFormatting>
  <conditionalFormatting sqref="E13">
    <cfRule type="cellIs" priority="1" dxfId="134" operator="lessThan">
      <formula>5</formula>
    </cfRule>
  </conditionalFormatting>
  <printOptions/>
  <pageMargins left="0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3"/>
  <sheetViews>
    <sheetView zoomScale="96" zoomScaleNormal="96" zoomScalePageLayoutView="0" workbookViewId="0" topLeftCell="A1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375" style="0" customWidth="1"/>
    <col min="5" max="5" width="10.625" style="0" customWidth="1"/>
    <col min="6" max="6" width="14.25390625" style="0" customWidth="1"/>
    <col min="7" max="7" width="14.37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153"/>
    </row>
    <row r="3" spans="1:7" s="1" customFormat="1" ht="16.5">
      <c r="A3" s="216" t="s">
        <v>3</v>
      </c>
      <c r="B3" s="216"/>
      <c r="C3" s="216"/>
      <c r="D3" s="2"/>
      <c r="E3" s="154"/>
      <c r="F3" s="154"/>
      <c r="G3" s="155"/>
    </row>
    <row r="4" spans="1:7" s="1" customFormat="1" ht="18.75">
      <c r="A4" s="6"/>
      <c r="B4" s="153"/>
      <c r="C4" s="153"/>
      <c r="D4" s="153"/>
      <c r="E4" s="7" t="s">
        <v>573</v>
      </c>
      <c r="F4" s="7"/>
      <c r="G4" s="155"/>
    </row>
    <row r="5" spans="1:7" s="1" customFormat="1" ht="27" customHeight="1">
      <c r="A5" s="214" t="s">
        <v>574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24.75" customHeight="1">
      <c r="A7" s="239" t="s">
        <v>575</v>
      </c>
      <c r="B7" s="239"/>
      <c r="C7" s="239"/>
      <c r="D7" s="239"/>
      <c r="E7" s="239"/>
      <c r="F7" s="239"/>
      <c r="G7" s="239"/>
    </row>
    <row r="8" spans="1:7" s="10" customFormat="1" ht="25.5" customHeight="1">
      <c r="A8" s="157" t="s">
        <v>6</v>
      </c>
      <c r="B8" s="227" t="s">
        <v>7</v>
      </c>
      <c r="C8" s="227"/>
      <c r="D8" s="157" t="s">
        <v>8</v>
      </c>
      <c r="E8" s="157" t="s">
        <v>9</v>
      </c>
      <c r="F8" s="157" t="s">
        <v>576</v>
      </c>
      <c r="G8" s="157" t="s">
        <v>11</v>
      </c>
    </row>
    <row r="9" spans="1:7" ht="24" customHeight="1">
      <c r="A9" s="27">
        <v>1</v>
      </c>
      <c r="B9" s="32" t="s">
        <v>41</v>
      </c>
      <c r="C9" s="33" t="s">
        <v>12</v>
      </c>
      <c r="D9" s="34">
        <v>1982</v>
      </c>
      <c r="E9" s="28">
        <v>8</v>
      </c>
      <c r="F9" s="28" t="s">
        <v>577</v>
      </c>
      <c r="G9" s="29"/>
    </row>
    <row r="10" spans="1:7" ht="24" customHeight="1">
      <c r="A10" s="27">
        <v>2</v>
      </c>
      <c r="B10" s="32" t="s">
        <v>42</v>
      </c>
      <c r="C10" s="33" t="s">
        <v>43</v>
      </c>
      <c r="D10" s="34">
        <v>1993</v>
      </c>
      <c r="E10" s="28">
        <v>7.5</v>
      </c>
      <c r="F10" s="28" t="s">
        <v>577</v>
      </c>
      <c r="G10" s="29"/>
    </row>
    <row r="11" spans="1:7" ht="24" customHeight="1">
      <c r="A11" s="27">
        <v>3</v>
      </c>
      <c r="B11" s="32" t="s">
        <v>44</v>
      </c>
      <c r="C11" s="33" t="s">
        <v>23</v>
      </c>
      <c r="D11" s="34">
        <v>1993</v>
      </c>
      <c r="E11" s="28">
        <v>8</v>
      </c>
      <c r="F11" s="28" t="s">
        <v>577</v>
      </c>
      <c r="G11" s="29"/>
    </row>
    <row r="12" spans="1:7" ht="24" customHeight="1">
      <c r="A12" s="27">
        <v>4</v>
      </c>
      <c r="B12" s="32" t="s">
        <v>45</v>
      </c>
      <c r="C12" s="33" t="s">
        <v>23</v>
      </c>
      <c r="D12" s="34">
        <v>1984</v>
      </c>
      <c r="E12" s="28">
        <v>6</v>
      </c>
      <c r="F12" s="28" t="s">
        <v>577</v>
      </c>
      <c r="G12" s="29"/>
    </row>
    <row r="13" spans="1:7" ht="24" customHeight="1">
      <c r="A13" s="27">
        <v>5</v>
      </c>
      <c r="B13" s="32" t="s">
        <v>46</v>
      </c>
      <c r="C13" s="33" t="s">
        <v>47</v>
      </c>
      <c r="D13" s="34">
        <v>1993</v>
      </c>
      <c r="E13" s="28">
        <v>6</v>
      </c>
      <c r="F13" s="28" t="s">
        <v>577</v>
      </c>
      <c r="G13" s="29"/>
    </row>
    <row r="14" spans="1:7" ht="24" customHeight="1">
      <c r="A14" s="40">
        <v>6</v>
      </c>
      <c r="B14" s="32" t="s">
        <v>29</v>
      </c>
      <c r="C14" s="33" t="s">
        <v>48</v>
      </c>
      <c r="D14" s="34">
        <v>1990</v>
      </c>
      <c r="E14" s="28">
        <v>7.5</v>
      </c>
      <c r="F14" s="28" t="s">
        <v>577</v>
      </c>
      <c r="G14" s="31"/>
    </row>
    <row r="15" spans="1:7" ht="24" customHeight="1">
      <c r="A15" s="27">
        <v>7</v>
      </c>
      <c r="B15" s="32" t="s">
        <v>29</v>
      </c>
      <c r="C15" s="33" t="s">
        <v>49</v>
      </c>
      <c r="D15" s="34">
        <v>1985</v>
      </c>
      <c r="E15" s="28">
        <v>8</v>
      </c>
      <c r="F15" s="28" t="s">
        <v>578</v>
      </c>
      <c r="G15" s="29"/>
    </row>
    <row r="16" spans="1:7" ht="24" customHeight="1">
      <c r="A16" s="27">
        <v>8</v>
      </c>
      <c r="B16" s="32" t="s">
        <v>32</v>
      </c>
      <c r="C16" s="33" t="s">
        <v>50</v>
      </c>
      <c r="D16" s="34">
        <v>1982</v>
      </c>
      <c r="E16" s="28">
        <v>8</v>
      </c>
      <c r="F16" s="28" t="s">
        <v>582</v>
      </c>
      <c r="G16" s="29"/>
    </row>
    <row r="17" spans="1:7" ht="24" customHeight="1">
      <c r="A17" s="27">
        <v>9</v>
      </c>
      <c r="B17" s="32" t="s">
        <v>51</v>
      </c>
      <c r="C17" s="33" t="s">
        <v>50</v>
      </c>
      <c r="D17" s="34">
        <v>1985</v>
      </c>
      <c r="E17" s="236" t="s">
        <v>579</v>
      </c>
      <c r="F17" s="237"/>
      <c r="G17" s="238"/>
    </row>
    <row r="18" spans="1:7" ht="24" customHeight="1">
      <c r="A18" s="27">
        <v>10</v>
      </c>
      <c r="B18" s="32" t="s">
        <v>52</v>
      </c>
      <c r="C18" s="33" t="s">
        <v>53</v>
      </c>
      <c r="D18" s="34">
        <v>1982</v>
      </c>
      <c r="E18" s="28">
        <v>8</v>
      </c>
      <c r="F18" s="28" t="s">
        <v>581</v>
      </c>
      <c r="G18" s="29"/>
    </row>
    <row r="19" spans="1:7" ht="24" customHeight="1">
      <c r="A19" s="27">
        <v>11</v>
      </c>
      <c r="B19" s="32" t="s">
        <v>33</v>
      </c>
      <c r="C19" s="33" t="s">
        <v>53</v>
      </c>
      <c r="D19" s="34">
        <v>1988</v>
      </c>
      <c r="E19" s="28">
        <v>7.5</v>
      </c>
      <c r="F19" s="28" t="s">
        <v>578</v>
      </c>
      <c r="G19" s="29"/>
    </row>
    <row r="20" spans="1:7" ht="24" customHeight="1">
      <c r="A20" s="27">
        <v>12</v>
      </c>
      <c r="B20" s="32" t="s">
        <v>34</v>
      </c>
      <c r="C20" s="33" t="s">
        <v>53</v>
      </c>
      <c r="D20" s="34">
        <v>1985</v>
      </c>
      <c r="E20" s="28">
        <v>7.5</v>
      </c>
      <c r="F20" s="28" t="s">
        <v>578</v>
      </c>
      <c r="G20" s="29"/>
    </row>
    <row r="21" spans="1:7" ht="24" customHeight="1">
      <c r="A21" s="27">
        <v>13</v>
      </c>
      <c r="B21" s="32" t="s">
        <v>26</v>
      </c>
      <c r="C21" s="33" t="s">
        <v>54</v>
      </c>
      <c r="D21" s="34">
        <v>1993</v>
      </c>
      <c r="E21" s="28">
        <v>8</v>
      </c>
      <c r="F21" s="28" t="s">
        <v>578</v>
      </c>
      <c r="G21" s="29"/>
    </row>
    <row r="22" spans="1:7" ht="24" customHeight="1">
      <c r="A22" s="40">
        <v>14</v>
      </c>
      <c r="B22" s="32" t="s">
        <v>55</v>
      </c>
      <c r="C22" s="33" t="s">
        <v>56</v>
      </c>
      <c r="D22" s="34">
        <v>1990</v>
      </c>
      <c r="E22" s="28">
        <v>8</v>
      </c>
      <c r="F22" s="28" t="s">
        <v>582</v>
      </c>
      <c r="G22" s="29"/>
    </row>
    <row r="23" spans="1:7" ht="24" customHeight="1">
      <c r="A23" s="27">
        <v>15</v>
      </c>
      <c r="B23" s="32" t="s">
        <v>42</v>
      </c>
      <c r="C23" s="33" t="s">
        <v>57</v>
      </c>
      <c r="D23" s="34">
        <v>1991</v>
      </c>
      <c r="E23" s="28">
        <v>8</v>
      </c>
      <c r="F23" s="28" t="s">
        <v>578</v>
      </c>
      <c r="G23" s="29"/>
    </row>
    <row r="24" spans="1:7" ht="24" customHeight="1">
      <c r="A24" s="27">
        <v>16</v>
      </c>
      <c r="B24" s="32" t="s">
        <v>58</v>
      </c>
      <c r="C24" s="33" t="s">
        <v>31</v>
      </c>
      <c r="D24" s="34">
        <v>1989</v>
      </c>
      <c r="E24" s="28">
        <v>7.5</v>
      </c>
      <c r="F24" s="28" t="s">
        <v>578</v>
      </c>
      <c r="G24" s="29"/>
    </row>
    <row r="25" spans="1:7" ht="24" customHeight="1">
      <c r="A25" s="27">
        <v>17</v>
      </c>
      <c r="B25" s="32" t="s">
        <v>59</v>
      </c>
      <c r="C25" s="33" t="s">
        <v>60</v>
      </c>
      <c r="D25" s="34">
        <v>1986</v>
      </c>
      <c r="E25" s="28">
        <v>6</v>
      </c>
      <c r="F25" s="28" t="s">
        <v>577</v>
      </c>
      <c r="G25" s="29"/>
    </row>
    <row r="26" spans="1:7" ht="24" customHeight="1">
      <c r="A26" s="27">
        <v>18</v>
      </c>
      <c r="B26" s="32" t="s">
        <v>61</v>
      </c>
      <c r="C26" s="33" t="s">
        <v>62</v>
      </c>
      <c r="D26" s="34">
        <v>1982</v>
      </c>
      <c r="E26" s="28">
        <v>8</v>
      </c>
      <c r="F26" s="28" t="s">
        <v>578</v>
      </c>
      <c r="G26" s="29"/>
    </row>
    <row r="27" spans="1:7" ht="24" customHeight="1">
      <c r="A27" s="27">
        <v>19</v>
      </c>
      <c r="B27" s="32" t="s">
        <v>63</v>
      </c>
      <c r="C27" s="33" t="s">
        <v>62</v>
      </c>
      <c r="D27" s="34">
        <v>1988</v>
      </c>
      <c r="E27" s="28">
        <v>7.5</v>
      </c>
      <c r="F27" s="28" t="s">
        <v>577</v>
      </c>
      <c r="G27" s="29"/>
    </row>
    <row r="28" spans="1:7" ht="24" customHeight="1">
      <c r="A28" s="27">
        <v>20</v>
      </c>
      <c r="B28" s="32" t="s">
        <v>64</v>
      </c>
      <c r="C28" s="33" t="s">
        <v>65</v>
      </c>
      <c r="D28" s="34">
        <v>1988</v>
      </c>
      <c r="E28" s="28">
        <v>7</v>
      </c>
      <c r="F28" s="28" t="s">
        <v>577</v>
      </c>
      <c r="G28" s="29"/>
    </row>
    <row r="29" spans="1:7" ht="24" customHeight="1">
      <c r="A29" s="27">
        <v>21</v>
      </c>
      <c r="B29" s="32" t="s">
        <v>66</v>
      </c>
      <c r="C29" s="33" t="s">
        <v>65</v>
      </c>
      <c r="D29" s="34">
        <v>1986</v>
      </c>
      <c r="E29" s="28">
        <v>7.5</v>
      </c>
      <c r="F29" s="28" t="s">
        <v>578</v>
      </c>
      <c r="G29" s="29"/>
    </row>
    <row r="30" spans="1:7" ht="24" customHeight="1">
      <c r="A30" s="27">
        <v>22</v>
      </c>
      <c r="B30" s="32" t="s">
        <v>67</v>
      </c>
      <c r="C30" s="33" t="s">
        <v>24</v>
      </c>
      <c r="D30" s="34">
        <v>1995</v>
      </c>
      <c r="E30" s="28">
        <v>7.5</v>
      </c>
      <c r="F30" s="28" t="s">
        <v>578</v>
      </c>
      <c r="G30" s="29"/>
    </row>
    <row r="31" spans="1:7" ht="24" customHeight="1">
      <c r="A31" s="27">
        <v>23</v>
      </c>
      <c r="B31" s="32" t="s">
        <v>160</v>
      </c>
      <c r="C31" s="33" t="s">
        <v>69</v>
      </c>
      <c r="D31" s="34">
        <v>1995</v>
      </c>
      <c r="E31" s="28">
        <v>7.5</v>
      </c>
      <c r="F31" s="28" t="s">
        <v>581</v>
      </c>
      <c r="G31" s="29"/>
    </row>
    <row r="32" spans="1:7" ht="24" customHeight="1">
      <c r="A32" s="27">
        <v>24</v>
      </c>
      <c r="B32" s="32" t="s">
        <v>70</v>
      </c>
      <c r="C32" s="33" t="s">
        <v>27</v>
      </c>
      <c r="D32" s="34">
        <v>1988</v>
      </c>
      <c r="E32" s="28">
        <v>6.5</v>
      </c>
      <c r="F32" s="28" t="s">
        <v>577</v>
      </c>
      <c r="G32" s="29"/>
    </row>
    <row r="33" spans="1:7" ht="24" customHeight="1">
      <c r="A33" s="27">
        <v>25</v>
      </c>
      <c r="B33" s="32" t="s">
        <v>71</v>
      </c>
      <c r="C33" s="33" t="s">
        <v>72</v>
      </c>
      <c r="D33" s="34">
        <v>1989</v>
      </c>
      <c r="E33" s="28">
        <v>8</v>
      </c>
      <c r="F33" s="28" t="s">
        <v>578</v>
      </c>
      <c r="G33" s="29"/>
    </row>
    <row r="34" spans="1:7" ht="24" customHeight="1">
      <c r="A34" s="40">
        <v>26</v>
      </c>
      <c r="B34" s="32" t="s">
        <v>73</v>
      </c>
      <c r="C34" s="33" t="s">
        <v>74</v>
      </c>
      <c r="D34" s="34">
        <v>1987</v>
      </c>
      <c r="E34" s="28">
        <v>7</v>
      </c>
      <c r="F34" s="28" t="s">
        <v>578</v>
      </c>
      <c r="G34" s="29"/>
    </row>
    <row r="35" spans="1:7" ht="24" customHeight="1">
      <c r="A35" s="27">
        <v>27</v>
      </c>
      <c r="B35" s="32" t="s">
        <v>30</v>
      </c>
      <c r="C35" s="33" t="s">
        <v>75</v>
      </c>
      <c r="D35" s="34">
        <v>1991</v>
      </c>
      <c r="E35" s="28">
        <v>6.5</v>
      </c>
      <c r="F35" s="28" t="s">
        <v>581</v>
      </c>
      <c r="G35" s="29"/>
    </row>
    <row r="36" spans="1:7" ht="24" customHeight="1">
      <c r="A36" s="27">
        <v>28</v>
      </c>
      <c r="B36" s="32" t="s">
        <v>76</v>
      </c>
      <c r="C36" s="33" t="s">
        <v>75</v>
      </c>
      <c r="D36" s="34">
        <v>1988</v>
      </c>
      <c r="E36" s="28">
        <v>8</v>
      </c>
      <c r="F36" s="28" t="s">
        <v>577</v>
      </c>
      <c r="G36" s="29"/>
    </row>
    <row r="37" spans="1:7" ht="24" customHeight="1">
      <c r="A37" s="27">
        <v>29</v>
      </c>
      <c r="B37" s="32" t="s">
        <v>77</v>
      </c>
      <c r="C37" s="33" t="s">
        <v>35</v>
      </c>
      <c r="D37" s="34">
        <v>1987</v>
      </c>
      <c r="E37" s="28">
        <v>7.5</v>
      </c>
      <c r="F37" s="28" t="s">
        <v>582</v>
      </c>
      <c r="G37" s="29"/>
    </row>
    <row r="38" spans="1:7" ht="24" customHeight="1">
      <c r="A38" s="27">
        <v>30</v>
      </c>
      <c r="B38" s="32" t="s">
        <v>33</v>
      </c>
      <c r="C38" s="33" t="s">
        <v>35</v>
      </c>
      <c r="D38" s="34">
        <v>1983</v>
      </c>
      <c r="E38" s="28">
        <v>6</v>
      </c>
      <c r="F38" s="28" t="s">
        <v>577</v>
      </c>
      <c r="G38" s="29"/>
    </row>
    <row r="39" spans="1:7" ht="24" customHeight="1">
      <c r="A39" s="27">
        <v>31</v>
      </c>
      <c r="B39" s="32" t="s">
        <v>78</v>
      </c>
      <c r="C39" s="33" t="s">
        <v>35</v>
      </c>
      <c r="D39" s="34">
        <v>1986</v>
      </c>
      <c r="E39" s="28">
        <v>8.5</v>
      </c>
      <c r="F39" s="28" t="s">
        <v>582</v>
      </c>
      <c r="G39" s="29"/>
    </row>
    <row r="40" spans="1:7" ht="24" customHeight="1">
      <c r="A40" s="27">
        <v>32</v>
      </c>
      <c r="B40" s="32" t="s">
        <v>29</v>
      </c>
      <c r="C40" s="33" t="s">
        <v>28</v>
      </c>
      <c r="D40" s="34">
        <v>1986</v>
      </c>
      <c r="E40" s="28">
        <v>6.5</v>
      </c>
      <c r="F40" s="28" t="s">
        <v>580</v>
      </c>
      <c r="G40" s="29"/>
    </row>
    <row r="41" spans="1:7" ht="24" customHeight="1">
      <c r="A41" s="27">
        <v>33</v>
      </c>
      <c r="B41" s="32" t="s">
        <v>79</v>
      </c>
      <c r="C41" s="33" t="s">
        <v>36</v>
      </c>
      <c r="D41" s="34">
        <v>1986</v>
      </c>
      <c r="E41" s="28">
        <v>8</v>
      </c>
      <c r="F41" s="28" t="s">
        <v>578</v>
      </c>
      <c r="G41" s="29"/>
    </row>
    <row r="42" spans="1:7" ht="24" customHeight="1">
      <c r="A42" s="27">
        <v>34</v>
      </c>
      <c r="B42" s="32" t="s">
        <v>80</v>
      </c>
      <c r="C42" s="33" t="s">
        <v>81</v>
      </c>
      <c r="D42" s="34">
        <v>1979</v>
      </c>
      <c r="E42" s="28">
        <v>8</v>
      </c>
      <c r="F42" s="28" t="s">
        <v>578</v>
      </c>
      <c r="G42" s="29"/>
    </row>
    <row r="43" spans="1:7" ht="24" customHeight="1">
      <c r="A43" s="27">
        <v>35</v>
      </c>
      <c r="B43" s="32" t="s">
        <v>25</v>
      </c>
      <c r="C43" s="33" t="s">
        <v>82</v>
      </c>
      <c r="D43" s="34">
        <v>1984</v>
      </c>
      <c r="E43" s="28">
        <v>8</v>
      </c>
      <c r="F43" s="28" t="s">
        <v>582</v>
      </c>
      <c r="G43" s="29"/>
    </row>
    <row r="44" spans="1:7" ht="24" customHeight="1">
      <c r="A44" s="27">
        <v>36</v>
      </c>
      <c r="B44" s="32" t="s">
        <v>83</v>
      </c>
      <c r="C44" s="33" t="s">
        <v>84</v>
      </c>
      <c r="D44" s="34">
        <v>1989</v>
      </c>
      <c r="E44" s="236" t="s">
        <v>579</v>
      </c>
      <c r="F44" s="237"/>
      <c r="G44" s="238"/>
    </row>
    <row r="45" spans="1:7" ht="24" customHeight="1">
      <c r="A45" s="27">
        <v>37</v>
      </c>
      <c r="B45" s="32" t="s">
        <v>85</v>
      </c>
      <c r="C45" s="33" t="s">
        <v>13</v>
      </c>
      <c r="D45" s="34">
        <v>1989</v>
      </c>
      <c r="E45" s="28">
        <v>8</v>
      </c>
      <c r="F45" s="28" t="s">
        <v>577</v>
      </c>
      <c r="G45" s="29"/>
    </row>
    <row r="46" spans="1:7" ht="24" customHeight="1">
      <c r="A46" s="27">
        <v>38</v>
      </c>
      <c r="B46" s="32" t="s">
        <v>86</v>
      </c>
      <c r="C46" s="33" t="s">
        <v>87</v>
      </c>
      <c r="D46" s="34">
        <v>1983</v>
      </c>
      <c r="E46" s="28">
        <v>7.5</v>
      </c>
      <c r="F46" s="28" t="s">
        <v>578</v>
      </c>
      <c r="G46" s="29"/>
    </row>
    <row r="47" spans="1:7" ht="24" customHeight="1">
      <c r="A47" s="27">
        <v>39</v>
      </c>
      <c r="B47" s="32" t="s">
        <v>88</v>
      </c>
      <c r="C47" s="33" t="s">
        <v>89</v>
      </c>
      <c r="D47" s="34">
        <v>1992</v>
      </c>
      <c r="E47" s="28">
        <v>8</v>
      </c>
      <c r="F47" s="28" t="s">
        <v>578</v>
      </c>
      <c r="G47" s="29"/>
    </row>
    <row r="48" spans="1:7" ht="24" customHeight="1">
      <c r="A48" s="27">
        <v>40</v>
      </c>
      <c r="B48" s="32" t="s">
        <v>90</v>
      </c>
      <c r="C48" s="33" t="s">
        <v>91</v>
      </c>
      <c r="D48" s="34">
        <v>1986</v>
      </c>
      <c r="E48" s="28">
        <v>7</v>
      </c>
      <c r="F48" s="28" t="s">
        <v>577</v>
      </c>
      <c r="G48" s="31"/>
    </row>
    <row r="49" spans="1:7" ht="24" customHeight="1">
      <c r="A49" s="27">
        <v>41</v>
      </c>
      <c r="B49" s="32" t="s">
        <v>92</v>
      </c>
      <c r="C49" s="33" t="s">
        <v>93</v>
      </c>
      <c r="D49" s="34">
        <v>1979</v>
      </c>
      <c r="E49" s="28">
        <v>6.5</v>
      </c>
      <c r="F49" s="28" t="s">
        <v>581</v>
      </c>
      <c r="G49" s="29"/>
    </row>
    <row r="50" spans="1:7" ht="24" customHeight="1">
      <c r="A50" s="27">
        <v>42</v>
      </c>
      <c r="B50" s="32" t="s">
        <v>94</v>
      </c>
      <c r="C50" s="33" t="s">
        <v>95</v>
      </c>
      <c r="D50" s="34">
        <v>1986</v>
      </c>
      <c r="E50" s="28">
        <v>7</v>
      </c>
      <c r="F50" s="28" t="s">
        <v>578</v>
      </c>
      <c r="G50" s="31"/>
    </row>
    <row r="51" spans="1:7" ht="24" customHeight="1">
      <c r="A51" s="27">
        <v>43</v>
      </c>
      <c r="B51" s="22" t="s">
        <v>96</v>
      </c>
      <c r="C51" s="23" t="s">
        <v>97</v>
      </c>
      <c r="D51" s="24">
        <v>1992</v>
      </c>
      <c r="E51" s="28">
        <v>8.5</v>
      </c>
      <c r="F51" s="28" t="s">
        <v>581</v>
      </c>
      <c r="G51" s="29"/>
    </row>
    <row r="52" spans="1:7" ht="24" customHeight="1">
      <c r="A52" s="27">
        <v>44</v>
      </c>
      <c r="B52" s="22" t="s">
        <v>98</v>
      </c>
      <c r="C52" s="23" t="s">
        <v>99</v>
      </c>
      <c r="D52" s="24">
        <v>1989</v>
      </c>
      <c r="E52" s="28">
        <v>8</v>
      </c>
      <c r="F52" s="28" t="s">
        <v>577</v>
      </c>
      <c r="G52" s="29"/>
    </row>
    <row r="53" spans="1:7" ht="24" customHeight="1">
      <c r="A53" s="27">
        <v>45</v>
      </c>
      <c r="B53" s="22" t="s">
        <v>100</v>
      </c>
      <c r="C53" s="23" t="s">
        <v>37</v>
      </c>
      <c r="D53" s="24">
        <v>1990</v>
      </c>
      <c r="E53" s="28">
        <v>7</v>
      </c>
      <c r="F53" s="28" t="s">
        <v>581</v>
      </c>
      <c r="G53" s="29"/>
    </row>
    <row r="54" spans="1:7" ht="24" customHeight="1">
      <c r="A54" s="27">
        <v>46</v>
      </c>
      <c r="B54" s="22" t="s">
        <v>101</v>
      </c>
      <c r="C54" s="23" t="s">
        <v>102</v>
      </c>
      <c r="D54" s="24">
        <v>1985</v>
      </c>
      <c r="E54" s="28">
        <v>6.5</v>
      </c>
      <c r="F54" s="28" t="s">
        <v>578</v>
      </c>
      <c r="G54" s="29"/>
    </row>
    <row r="55" spans="1:7" ht="24" customHeight="1">
      <c r="A55" s="27">
        <v>47</v>
      </c>
      <c r="B55" s="22" t="s">
        <v>103</v>
      </c>
      <c r="C55" s="23" t="s">
        <v>104</v>
      </c>
      <c r="D55" s="25">
        <v>1986</v>
      </c>
      <c r="E55" s="28">
        <v>7</v>
      </c>
      <c r="F55" s="28" t="s">
        <v>578</v>
      </c>
      <c r="G55" s="29"/>
    </row>
    <row r="56" spans="1:7" ht="24" customHeight="1">
      <c r="A56" s="27">
        <v>48</v>
      </c>
      <c r="B56" s="32" t="s">
        <v>105</v>
      </c>
      <c r="C56" s="33" t="s">
        <v>106</v>
      </c>
      <c r="D56" s="34">
        <v>1992</v>
      </c>
      <c r="E56" s="28">
        <v>7.5</v>
      </c>
      <c r="F56" s="28" t="s">
        <v>577</v>
      </c>
      <c r="G56" s="29"/>
    </row>
    <row r="57" spans="1:7" ht="16.5" customHeight="1">
      <c r="A57" s="221" t="s">
        <v>14</v>
      </c>
      <c r="B57" s="222"/>
      <c r="C57" s="156">
        <f>A56</f>
        <v>48</v>
      </c>
      <c r="D57" s="12"/>
      <c r="E57" s="13" t="s">
        <v>15</v>
      </c>
      <c r="F57" s="14">
        <f>COUNTIF(E9:E56,"&gt;=8")</f>
        <v>19</v>
      </c>
      <c r="G57" s="15"/>
    </row>
    <row r="58" spans="1:7" ht="16.5" customHeight="1">
      <c r="A58" s="223" t="s">
        <v>16</v>
      </c>
      <c r="B58" s="224"/>
      <c r="C58" s="15">
        <f>COUNTIF(E9:E56,"&gt;=5.0")</f>
        <v>46</v>
      </c>
      <c r="D58" s="12"/>
      <c r="E58" s="13" t="s">
        <v>17</v>
      </c>
      <c r="F58" s="14">
        <f>COUNTIF(E9:E56,"&gt;=7")-F57</f>
        <v>18</v>
      </c>
      <c r="G58" s="15"/>
    </row>
    <row r="59" spans="1:7" ht="16.5" customHeight="1">
      <c r="A59" s="223" t="s">
        <v>18</v>
      </c>
      <c r="B59" s="224"/>
      <c r="C59" s="30">
        <f>COUNTIF(E9:E56,"&lt;5.0")</f>
        <v>0</v>
      </c>
      <c r="D59" s="12"/>
      <c r="E59" s="13" t="s">
        <v>19</v>
      </c>
      <c r="F59" s="14">
        <v>7</v>
      </c>
      <c r="G59" s="15"/>
    </row>
    <row r="60" spans="1:9" s="17" customFormat="1" ht="16.5" customHeight="1">
      <c r="A60" s="225" t="s">
        <v>20</v>
      </c>
      <c r="B60" s="225"/>
      <c r="C60" s="225"/>
      <c r="D60" s="225"/>
      <c r="E60" s="225"/>
      <c r="F60" s="225"/>
      <c r="G60" s="225"/>
      <c r="H60" s="225"/>
      <c r="I60" s="16"/>
    </row>
    <row r="61" spans="1:9" s="17" customFormat="1" ht="18.75" customHeight="1">
      <c r="A61" s="18"/>
      <c r="B61" s="19"/>
      <c r="C61" s="19"/>
      <c r="D61" s="19"/>
      <c r="E61" s="19"/>
      <c r="F61" s="19"/>
      <c r="G61" s="226" t="s">
        <v>21</v>
      </c>
      <c r="H61" s="226"/>
      <c r="I61" s="154"/>
    </row>
    <row r="62" spans="1:9" s="17" customFormat="1" ht="16.5">
      <c r="A62" s="18"/>
      <c r="B62" s="19"/>
      <c r="C62" s="19"/>
      <c r="D62" s="19"/>
      <c r="E62" s="19"/>
      <c r="F62" s="19"/>
      <c r="G62" s="19"/>
      <c r="H62" s="154"/>
      <c r="I62" s="154"/>
    </row>
    <row r="63" spans="1:9" s="17" customFormat="1" ht="16.5">
      <c r="A63" s="18"/>
      <c r="B63" s="19"/>
      <c r="C63" s="19"/>
      <c r="D63" s="19"/>
      <c r="E63" s="19"/>
      <c r="F63" s="19"/>
      <c r="G63" s="19"/>
      <c r="H63" s="2"/>
      <c r="I63" s="2"/>
    </row>
    <row r="64" spans="1:9" s="17" customFormat="1" ht="16.5">
      <c r="A64" s="18"/>
      <c r="B64" s="19"/>
      <c r="C64" s="19"/>
      <c r="D64" s="19"/>
      <c r="E64" s="19"/>
      <c r="F64" s="19"/>
      <c r="G64" s="19"/>
      <c r="H64" s="2"/>
      <c r="I64" s="2"/>
    </row>
    <row r="65" spans="1:9" s="17" customFormat="1" ht="16.5" customHeight="1">
      <c r="A65" s="221" t="s">
        <v>22</v>
      </c>
      <c r="B65" s="221"/>
      <c r="C65" s="221"/>
      <c r="D65" s="221"/>
      <c r="E65" s="221"/>
      <c r="F65" s="221"/>
      <c r="G65" s="221"/>
      <c r="H65" s="221"/>
      <c r="I65" s="221"/>
    </row>
    <row r="66" spans="2:3" ht="16.5">
      <c r="B66" s="20"/>
      <c r="C66" s="20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ht="16.5">
      <c r="C73" s="20"/>
    </row>
  </sheetData>
  <sheetProtection/>
  <mergeCells count="16">
    <mergeCell ref="A7:G7"/>
    <mergeCell ref="B8:C8"/>
    <mergeCell ref="A57:B57"/>
    <mergeCell ref="A58:B58"/>
    <mergeCell ref="A1:C1"/>
    <mergeCell ref="D1:G1"/>
    <mergeCell ref="A2:C2"/>
    <mergeCell ref="A3:C3"/>
    <mergeCell ref="A5:G5"/>
    <mergeCell ref="A6:G6"/>
    <mergeCell ref="A59:B59"/>
    <mergeCell ref="A60:H60"/>
    <mergeCell ref="G61:H61"/>
    <mergeCell ref="A65:I65"/>
    <mergeCell ref="E17:G17"/>
    <mergeCell ref="E44:G44"/>
  </mergeCells>
  <conditionalFormatting sqref="G49 G51:G56 E9:G9 G15:G16 E15:E43 F10:F16 F18:G43 G45:G47 E45:F56">
    <cfRule type="cellIs" priority="12" dxfId="133" operator="lessThan" stopIfTrue="1">
      <formula>5</formula>
    </cfRule>
  </conditionalFormatting>
  <conditionalFormatting sqref="E10:E11 G10:G13 E13">
    <cfRule type="cellIs" priority="11" dxfId="133" operator="lessThan" stopIfTrue="1">
      <formula>5</formula>
    </cfRule>
  </conditionalFormatting>
  <conditionalFormatting sqref="E9:E11 E15:E34 E36:E43 E13 E45:E56">
    <cfRule type="cellIs" priority="10" dxfId="134" operator="lessThan">
      <formula>5</formula>
    </cfRule>
  </conditionalFormatting>
  <conditionalFormatting sqref="E14 G14">
    <cfRule type="cellIs" priority="9" dxfId="133" operator="lessThan" stopIfTrue="1">
      <formula>5</formula>
    </cfRule>
  </conditionalFormatting>
  <conditionalFormatting sqref="E14">
    <cfRule type="cellIs" priority="8" dxfId="134" operator="lessThan">
      <formula>5</formula>
    </cfRule>
  </conditionalFormatting>
  <conditionalFormatting sqref="G48">
    <cfRule type="cellIs" priority="7" dxfId="133" operator="lessThan" stopIfTrue="1">
      <formula>5</formula>
    </cfRule>
  </conditionalFormatting>
  <conditionalFormatting sqref="G50">
    <cfRule type="cellIs" priority="6" dxfId="133" operator="lessThan" stopIfTrue="1">
      <formula>5</formula>
    </cfRule>
  </conditionalFormatting>
  <conditionalFormatting sqref="E35">
    <cfRule type="cellIs" priority="5" dxfId="134" operator="lessThan">
      <formula>5</formula>
    </cfRule>
  </conditionalFormatting>
  <conditionalFormatting sqref="E12">
    <cfRule type="cellIs" priority="4" dxfId="133" operator="lessThan" stopIfTrue="1">
      <formula>5</formula>
    </cfRule>
  </conditionalFormatting>
  <conditionalFormatting sqref="E12">
    <cfRule type="cellIs" priority="3" dxfId="134" operator="lessThan">
      <formula>5</formula>
    </cfRule>
  </conditionalFormatting>
  <conditionalFormatting sqref="E44">
    <cfRule type="cellIs" priority="2" dxfId="133" operator="lessThan" stopIfTrue="1">
      <formula>5</formula>
    </cfRule>
  </conditionalFormatting>
  <conditionalFormatting sqref="E44">
    <cfRule type="cellIs" priority="1" dxfId="134" operator="lessThan">
      <formula>5</formula>
    </cfRule>
  </conditionalFormatting>
  <printOptions/>
  <pageMargins left="0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zoomScale="96" zoomScaleNormal="96" zoomScalePageLayoutView="0" workbookViewId="0" topLeftCell="A1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375" style="0" customWidth="1"/>
    <col min="5" max="5" width="10.625" style="0" customWidth="1"/>
    <col min="6" max="6" width="14.25390625" style="0" customWidth="1"/>
    <col min="7" max="7" width="14.37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162"/>
    </row>
    <row r="3" spans="1:7" s="1" customFormat="1" ht="16.5">
      <c r="A3" s="216" t="s">
        <v>3</v>
      </c>
      <c r="B3" s="216"/>
      <c r="C3" s="216"/>
      <c r="D3" s="2"/>
      <c r="E3" s="163"/>
      <c r="F3" s="163"/>
      <c r="G3" s="164"/>
    </row>
    <row r="4" spans="1:7" s="1" customFormat="1" ht="18.75">
      <c r="A4" s="6"/>
      <c r="B4" s="162"/>
      <c r="C4" s="162"/>
      <c r="D4" s="162"/>
      <c r="E4" s="7" t="s">
        <v>586</v>
      </c>
      <c r="F4" s="7"/>
      <c r="G4" s="164"/>
    </row>
    <row r="5" spans="1:7" s="1" customFormat="1" ht="27" customHeight="1">
      <c r="A5" s="214" t="s">
        <v>587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24.75" customHeight="1">
      <c r="A7" s="239" t="s">
        <v>575</v>
      </c>
      <c r="B7" s="239"/>
      <c r="C7" s="239"/>
      <c r="D7" s="239"/>
      <c r="E7" s="239"/>
      <c r="F7" s="239"/>
      <c r="G7" s="239"/>
    </row>
    <row r="8" spans="1:7" s="10" customFormat="1" ht="25.5" customHeight="1">
      <c r="A8" s="166" t="s">
        <v>6</v>
      </c>
      <c r="B8" s="227" t="s">
        <v>7</v>
      </c>
      <c r="C8" s="227"/>
      <c r="D8" s="166" t="s">
        <v>8</v>
      </c>
      <c r="E8" s="166" t="s">
        <v>9</v>
      </c>
      <c r="F8" s="166" t="s">
        <v>576</v>
      </c>
      <c r="G8" s="166" t="s">
        <v>11</v>
      </c>
    </row>
    <row r="9" spans="1:7" ht="24" customHeight="1">
      <c r="A9" s="27">
        <v>1</v>
      </c>
      <c r="B9" s="32" t="s">
        <v>51</v>
      </c>
      <c r="C9" s="33" t="s">
        <v>50</v>
      </c>
      <c r="D9" s="34">
        <v>1985</v>
      </c>
      <c r="E9" s="28">
        <v>7</v>
      </c>
      <c r="F9" s="28" t="s">
        <v>578</v>
      </c>
      <c r="G9" s="167"/>
    </row>
    <row r="10" spans="1:7" ht="24" customHeight="1">
      <c r="A10" s="27">
        <v>2</v>
      </c>
      <c r="B10" s="32" t="s">
        <v>83</v>
      </c>
      <c r="C10" s="33" t="s">
        <v>84</v>
      </c>
      <c r="D10" s="34">
        <v>1989</v>
      </c>
      <c r="E10" s="28">
        <v>6.5</v>
      </c>
      <c r="F10" s="28" t="s">
        <v>578</v>
      </c>
      <c r="G10" s="167"/>
    </row>
    <row r="11" spans="1:7" ht="16.5" customHeight="1">
      <c r="A11" s="221" t="s">
        <v>14</v>
      </c>
      <c r="B11" s="222"/>
      <c r="C11" s="165">
        <v>2</v>
      </c>
      <c r="D11" s="12"/>
      <c r="E11" s="13"/>
      <c r="F11" s="14"/>
      <c r="G11" s="15"/>
    </row>
    <row r="12" spans="1:7" ht="16.5" customHeight="1">
      <c r="A12" s="223" t="s">
        <v>16</v>
      </c>
      <c r="B12" s="224"/>
      <c r="C12" s="15">
        <f>COUNTIF(E9:E10,"&gt;=5.0")</f>
        <v>2</v>
      </c>
      <c r="D12" s="12"/>
      <c r="E12" s="13"/>
      <c r="F12" s="14"/>
      <c r="G12" s="15"/>
    </row>
    <row r="13" spans="1:7" ht="16.5" customHeight="1">
      <c r="A13" s="223" t="s">
        <v>18</v>
      </c>
      <c r="B13" s="224"/>
      <c r="C13" s="30">
        <f>COUNTIF(E9:E10,"&lt;5.0")</f>
        <v>0</v>
      </c>
      <c r="D13" s="12"/>
      <c r="E13" s="13"/>
      <c r="F13" s="14"/>
      <c r="G13" s="15"/>
    </row>
    <row r="14" spans="1:9" s="17" customFormat="1" ht="16.5" customHeight="1">
      <c r="A14" s="225" t="s">
        <v>20</v>
      </c>
      <c r="B14" s="225"/>
      <c r="C14" s="225"/>
      <c r="D14" s="225"/>
      <c r="E14" s="225"/>
      <c r="F14" s="225"/>
      <c r="G14" s="225"/>
      <c r="H14" s="225"/>
      <c r="I14" s="16"/>
    </row>
    <row r="15" spans="1:9" s="17" customFormat="1" ht="18.75" customHeight="1">
      <c r="A15" s="18"/>
      <c r="B15" s="19"/>
      <c r="C15" s="19"/>
      <c r="D15" s="19"/>
      <c r="E15" s="19"/>
      <c r="F15" s="19"/>
      <c r="G15" s="226" t="s">
        <v>21</v>
      </c>
      <c r="H15" s="226"/>
      <c r="I15" s="163"/>
    </row>
    <row r="16" spans="1:9" s="17" customFormat="1" ht="16.5">
      <c r="A16" s="18"/>
      <c r="B16" s="19"/>
      <c r="C16" s="19"/>
      <c r="D16" s="19"/>
      <c r="E16" s="19"/>
      <c r="F16" s="19"/>
      <c r="G16" s="19"/>
      <c r="H16" s="163"/>
      <c r="I16" s="163"/>
    </row>
    <row r="17" spans="1:9" s="17" customFormat="1" ht="16.5">
      <c r="A17" s="18"/>
      <c r="B17" s="19"/>
      <c r="C17" s="19"/>
      <c r="D17" s="19"/>
      <c r="E17" s="19"/>
      <c r="F17" s="19"/>
      <c r="G17" s="19"/>
      <c r="H17" s="2"/>
      <c r="I17" s="2"/>
    </row>
    <row r="18" spans="1:9" s="17" customFormat="1" ht="16.5">
      <c r="A18" s="18"/>
      <c r="B18" s="19"/>
      <c r="C18" s="19"/>
      <c r="D18" s="19"/>
      <c r="E18" s="19"/>
      <c r="F18" s="19"/>
      <c r="G18" s="19"/>
      <c r="H18" s="2"/>
      <c r="I18" s="2"/>
    </row>
    <row r="19" spans="1:9" s="17" customFormat="1" ht="16.5" customHeight="1">
      <c r="A19" s="221" t="s">
        <v>22</v>
      </c>
      <c r="B19" s="221"/>
      <c r="C19" s="221"/>
      <c r="D19" s="221"/>
      <c r="E19" s="221"/>
      <c r="F19" s="221"/>
      <c r="G19" s="221"/>
      <c r="H19" s="221"/>
      <c r="I19" s="221"/>
    </row>
    <row r="20" spans="2:3" ht="16.5">
      <c r="B20" s="20"/>
      <c r="C20" s="20"/>
    </row>
    <row r="21" spans="2:3" ht="16.5">
      <c r="B21" s="20"/>
      <c r="C21" s="20"/>
    </row>
    <row r="22" spans="2:3" ht="16.5">
      <c r="B22" s="20"/>
      <c r="C22" s="20"/>
    </row>
    <row r="23" spans="2:3" ht="16.5">
      <c r="B23" s="20"/>
      <c r="C23" s="20"/>
    </row>
    <row r="24" spans="2:3" ht="16.5">
      <c r="B24" s="20"/>
      <c r="C24" s="20"/>
    </row>
    <row r="25" spans="2:3" ht="16.5">
      <c r="B25" s="20"/>
      <c r="C25" s="20"/>
    </row>
    <row r="26" spans="2:3" ht="16.5">
      <c r="B26" s="20"/>
      <c r="C26" s="20"/>
    </row>
    <row r="27" ht="16.5">
      <c r="C27" s="20"/>
    </row>
  </sheetData>
  <sheetProtection/>
  <mergeCells count="14">
    <mergeCell ref="A6:G6"/>
    <mergeCell ref="A1:C1"/>
    <mergeCell ref="D1:G1"/>
    <mergeCell ref="A2:C2"/>
    <mergeCell ref="A3:C3"/>
    <mergeCell ref="A5:G5"/>
    <mergeCell ref="A13:B13"/>
    <mergeCell ref="A14:H14"/>
    <mergeCell ref="G15:H15"/>
    <mergeCell ref="A19:I19"/>
    <mergeCell ref="A7:G7"/>
    <mergeCell ref="B8:C8"/>
    <mergeCell ref="A11:B11"/>
    <mergeCell ref="A12:B12"/>
  </mergeCells>
  <conditionalFormatting sqref="E9">
    <cfRule type="cellIs" priority="12" dxfId="133" operator="lessThan" stopIfTrue="1">
      <formula>5</formula>
    </cfRule>
  </conditionalFormatting>
  <conditionalFormatting sqref="E9">
    <cfRule type="cellIs" priority="10" dxfId="134" operator="lessThan">
      <formula>5</formula>
    </cfRule>
  </conditionalFormatting>
  <conditionalFormatting sqref="E10">
    <cfRule type="cellIs" priority="2" dxfId="133" operator="lessThan" stopIfTrue="1">
      <formula>5</formula>
    </cfRule>
  </conditionalFormatting>
  <conditionalFormatting sqref="E10">
    <cfRule type="cellIs" priority="1" dxfId="134" operator="lessThan">
      <formula>5</formula>
    </cfRule>
  </conditionalFormatting>
  <printOptions/>
  <pageMargins left="0" right="0" top="0" bottom="0" header="0.28" footer="0.17"/>
  <pageSetup horizontalDpi="600" verticalDpi="600" orientation="portrait" r:id="rId4"/>
  <headerFooter>
    <oddFooter>&amp;C&amp;P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pane xSplit="3" ySplit="8" topLeftCell="D9" activePane="bottomRight" state="frozen"/>
      <selection pane="topLeft" activeCell="B15" sqref="B15:L15"/>
      <selection pane="topRight" activeCell="B15" sqref="B15:L15"/>
      <selection pane="bottomLeft" activeCell="B15" sqref="B15:L15"/>
      <selection pane="bottomRight" activeCell="B15" sqref="B15:L15"/>
    </sheetView>
  </sheetViews>
  <sheetFormatPr defaultColWidth="7.75390625" defaultRowHeight="15.75"/>
  <cols>
    <col min="1" max="1" width="3.00390625" style="18" customWidth="1"/>
    <col min="2" max="2" width="14.25390625" style="17" customWidth="1"/>
    <col min="3" max="3" width="7.00390625" style="17" customWidth="1"/>
    <col min="4" max="4" width="7.75390625" style="17" customWidth="1"/>
    <col min="5" max="5" width="4.125" style="17" customWidth="1"/>
    <col min="6" max="7" width="3.625" style="17" customWidth="1"/>
    <col min="8" max="9" width="3.75390625" style="17" customWidth="1"/>
    <col min="10" max="10" width="4.375" style="17" customWidth="1"/>
    <col min="11" max="11" width="4.50390625" style="17" customWidth="1"/>
    <col min="12" max="12" width="4.00390625" style="17" customWidth="1"/>
    <col min="13" max="13" width="4.375" style="17" customWidth="1"/>
    <col min="14" max="14" width="3.50390625" style="17" customWidth="1"/>
    <col min="15" max="15" width="4.375" style="17" customWidth="1"/>
    <col min="16" max="16" width="4.00390625" style="17" customWidth="1"/>
    <col min="17" max="18" width="4.50390625" style="17" customWidth="1"/>
    <col min="19" max="19" width="3.375" style="17" customWidth="1"/>
    <col min="20" max="20" width="4.625" style="17" customWidth="1"/>
    <col min="21" max="21" width="9.25390625" style="17" customWidth="1"/>
    <col min="22" max="22" width="3.875" style="17" customWidth="1"/>
    <col min="23" max="16384" width="7.75390625" style="17" customWidth="1"/>
  </cols>
  <sheetData>
    <row r="1" spans="1:21" s="54" customFormat="1" ht="16.5">
      <c r="A1" s="250" t="s">
        <v>0</v>
      </c>
      <c r="B1" s="250"/>
      <c r="C1" s="25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4" customFormat="1" ht="18.75" customHeight="1">
      <c r="A2" s="251" t="s">
        <v>2</v>
      </c>
      <c r="B2" s="251"/>
      <c r="C2" s="25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54" customFormat="1" ht="16.5">
      <c r="A3" s="251" t="s">
        <v>3</v>
      </c>
      <c r="B3" s="251"/>
      <c r="C3" s="251"/>
      <c r="D3" s="55"/>
      <c r="E3" s="56"/>
      <c r="F3" s="56"/>
      <c r="G3" s="56"/>
      <c r="H3" s="56"/>
      <c r="I3" s="130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</row>
    <row r="4" spans="1:16" s="54" customFormat="1" ht="18.75">
      <c r="A4" s="58"/>
      <c r="B4" s="59"/>
      <c r="C4" s="59"/>
      <c r="D4" s="59"/>
      <c r="J4" s="60"/>
      <c r="K4" s="60"/>
      <c r="L4" s="60"/>
      <c r="M4" s="60"/>
      <c r="N4" s="60"/>
      <c r="O4" s="60"/>
      <c r="P4" s="61" t="s">
        <v>216</v>
      </c>
    </row>
    <row r="5" spans="1:21" s="54" customFormat="1" ht="27" customHeight="1">
      <c r="A5" s="252" t="s">
        <v>217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</row>
    <row r="6" spans="1:21" s="54" customFormat="1" ht="21" customHeight="1">
      <c r="A6" s="252" t="s">
        <v>254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</row>
    <row r="7" spans="1:21" s="54" customFormat="1" ht="16.5" customHeigh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3"/>
    </row>
    <row r="8" spans="1:22" s="65" customFormat="1" ht="28.5">
      <c r="A8" s="62" t="s">
        <v>218</v>
      </c>
      <c r="B8" s="244" t="s">
        <v>7</v>
      </c>
      <c r="C8" s="244"/>
      <c r="D8" s="63" t="s">
        <v>8</v>
      </c>
      <c r="E8" s="245" t="s">
        <v>219</v>
      </c>
      <c r="F8" s="246"/>
      <c r="G8" s="131" t="s">
        <v>220</v>
      </c>
      <c r="H8" s="245" t="s">
        <v>221</v>
      </c>
      <c r="I8" s="246"/>
      <c r="J8" s="62" t="s">
        <v>222</v>
      </c>
      <c r="K8" s="62" t="s">
        <v>223</v>
      </c>
      <c r="L8" s="64" t="s">
        <v>224</v>
      </c>
      <c r="M8" s="131" t="s">
        <v>225</v>
      </c>
      <c r="N8" s="64" t="s">
        <v>226</v>
      </c>
      <c r="O8" s="131" t="s">
        <v>227</v>
      </c>
      <c r="P8" s="62" t="s">
        <v>228</v>
      </c>
      <c r="Q8" s="129" t="s">
        <v>229</v>
      </c>
      <c r="R8" s="63" t="s">
        <v>230</v>
      </c>
      <c r="S8" s="63" t="s">
        <v>231</v>
      </c>
      <c r="T8" s="63" t="s">
        <v>232</v>
      </c>
      <c r="U8" s="63" t="s">
        <v>233</v>
      </c>
      <c r="V8" s="63" t="s">
        <v>234</v>
      </c>
    </row>
    <row r="9" spans="1:22" ht="27" customHeight="1">
      <c r="A9" s="66">
        <v>1</v>
      </c>
      <c r="B9" s="32" t="s">
        <v>41</v>
      </c>
      <c r="C9" s="33" t="s">
        <v>12</v>
      </c>
      <c r="D9" s="34">
        <v>1982</v>
      </c>
      <c r="E9" s="67">
        <f>'I.1'!E10</f>
        <v>8</v>
      </c>
      <c r="F9" s="68"/>
      <c r="G9" s="67">
        <f>'I.2'!E10</f>
        <v>7.5</v>
      </c>
      <c r="H9" s="69">
        <f>'II'!E10</f>
        <v>6.4</v>
      </c>
      <c r="I9" s="69"/>
      <c r="J9" s="69">
        <f>'III.1'!E10</f>
        <v>7.5</v>
      </c>
      <c r="K9" s="69">
        <f>'III.2'!E10</f>
        <v>8</v>
      </c>
      <c r="L9" s="67">
        <f>'IV'!E10</f>
        <v>8</v>
      </c>
      <c r="M9" s="67">
        <f>'V.1'!E10</f>
        <v>6.5</v>
      </c>
      <c r="N9" s="69">
        <f>'V.2'!E10</f>
        <v>7.5</v>
      </c>
      <c r="O9" s="67">
        <f>'V.3'!E10</f>
        <v>7</v>
      </c>
      <c r="P9" s="69">
        <f>VI!E10</f>
        <v>8</v>
      </c>
      <c r="Q9" s="67">
        <f>NCTT!E9</f>
        <v>8</v>
      </c>
      <c r="R9" s="69"/>
      <c r="S9" s="69"/>
      <c r="T9" s="70">
        <f>ROUND(SUMIF(E9:Q9,"&gt;=5",E9:Q9)/11,2)</f>
        <v>7.49</v>
      </c>
      <c r="U9" s="71" t="str">
        <f>IF(AND(COUNTIF(E9:Q9,"&lt;6")=0,T9&gt;=7),"Viết KL","Thi")</f>
        <v>Viết KL</v>
      </c>
      <c r="V9" s="72"/>
    </row>
    <row r="10" spans="1:22" s="96" customFormat="1" ht="27" customHeight="1">
      <c r="A10" s="88">
        <v>2</v>
      </c>
      <c r="B10" s="89" t="s">
        <v>42</v>
      </c>
      <c r="C10" s="90" t="s">
        <v>43</v>
      </c>
      <c r="D10" s="91">
        <v>1993</v>
      </c>
      <c r="E10" s="92">
        <f>'I.1'!E11</f>
        <v>8</v>
      </c>
      <c r="F10" s="93"/>
      <c r="G10" s="92">
        <f>'I.2'!E11</f>
        <v>8</v>
      </c>
      <c r="H10" s="94">
        <f>'II'!E11</f>
        <v>6.8</v>
      </c>
      <c r="I10" s="94"/>
      <c r="J10" s="94">
        <f>'III.1'!E11</f>
        <v>8.5</v>
      </c>
      <c r="K10" s="94">
        <f>'III.2'!E11</f>
        <v>8.5</v>
      </c>
      <c r="L10" s="92">
        <f>'IV'!E11</f>
        <v>8.5</v>
      </c>
      <c r="M10" s="92">
        <f>'V.1'!E11</f>
        <v>7</v>
      </c>
      <c r="N10" s="69">
        <f>'V.2'!E11</f>
        <v>8</v>
      </c>
      <c r="O10" s="67">
        <f>'V.3'!E11</f>
        <v>7.5</v>
      </c>
      <c r="P10" s="94">
        <f>VI!E11</f>
        <v>8</v>
      </c>
      <c r="Q10" s="67">
        <f>NCTT!E10</f>
        <v>7.5</v>
      </c>
      <c r="R10" s="94"/>
      <c r="S10" s="94"/>
      <c r="T10" s="70">
        <f aca="true" t="shared" si="0" ref="T10:T56">ROUND(SUMIF(E10:Q10,"&gt;=5",E10:Q10)/11,2)</f>
        <v>7.85</v>
      </c>
      <c r="U10" s="71" t="str">
        <f aca="true" t="shared" si="1" ref="U10:U56">IF(AND(COUNTIF(E10:Q10,"&lt;6")=0,T10&gt;=7),"Viết KL","Thi")</f>
        <v>Viết KL</v>
      </c>
      <c r="V10" s="95"/>
    </row>
    <row r="11" spans="1:22" ht="27" customHeight="1">
      <c r="A11" s="66">
        <v>3</v>
      </c>
      <c r="B11" s="32" t="s">
        <v>44</v>
      </c>
      <c r="C11" s="33" t="s">
        <v>23</v>
      </c>
      <c r="D11" s="34">
        <v>1993</v>
      </c>
      <c r="E11" s="67">
        <f>'I.1'!E12</f>
        <v>5.5</v>
      </c>
      <c r="F11" s="68"/>
      <c r="G11" s="67">
        <f>'I.2'!E12</f>
        <v>7.5</v>
      </c>
      <c r="H11" s="69">
        <f>'II'!E12</f>
        <v>7.6</v>
      </c>
      <c r="I11" s="69"/>
      <c r="J11" s="69">
        <f>'III.1'!E12</f>
        <v>8</v>
      </c>
      <c r="K11" s="69">
        <f>'III.2'!E12</f>
        <v>6.5</v>
      </c>
      <c r="L11" s="67">
        <f>'IV'!E12</f>
        <v>7.5</v>
      </c>
      <c r="M11" s="67">
        <f>'V.1'!E12</f>
        <v>6</v>
      </c>
      <c r="N11" s="69">
        <f>'V.2'!E12</f>
        <v>8</v>
      </c>
      <c r="O11" s="67">
        <f>'V.3'!E12</f>
        <v>6.5</v>
      </c>
      <c r="P11" s="69">
        <f>VI!E12</f>
        <v>8</v>
      </c>
      <c r="Q11" s="67">
        <f>NCTT!E11</f>
        <v>8</v>
      </c>
      <c r="R11" s="69"/>
      <c r="S11" s="69"/>
      <c r="T11" s="70">
        <f t="shared" si="0"/>
        <v>7.19</v>
      </c>
      <c r="U11" s="71" t="str">
        <f t="shared" si="1"/>
        <v>Thi</v>
      </c>
      <c r="V11" s="72"/>
    </row>
    <row r="12" spans="1:22" ht="27" customHeight="1">
      <c r="A12" s="66">
        <v>4</v>
      </c>
      <c r="B12" s="32" t="s">
        <v>45</v>
      </c>
      <c r="C12" s="33" t="s">
        <v>23</v>
      </c>
      <c r="D12" s="34">
        <v>1984</v>
      </c>
      <c r="E12" s="67">
        <f>'I.1'!E13</f>
        <v>4</v>
      </c>
      <c r="F12" s="68">
        <v>6.5</v>
      </c>
      <c r="G12" s="67">
        <f>'I.2'!E13</f>
        <v>5.5</v>
      </c>
      <c r="H12" s="69">
        <f>'II'!E13</f>
        <v>5.8</v>
      </c>
      <c r="I12" s="69"/>
      <c r="J12" s="69">
        <f>'III.1'!E13</f>
        <v>7</v>
      </c>
      <c r="K12" s="69">
        <f>'III.2'!E13</f>
        <v>6.5</v>
      </c>
      <c r="L12" s="67">
        <f>'IV'!E13</f>
        <v>7</v>
      </c>
      <c r="M12" s="67">
        <f>'V.1'!E13</f>
        <v>6</v>
      </c>
      <c r="N12" s="69">
        <f>'V.2'!E13</f>
        <v>6</v>
      </c>
      <c r="O12" s="67">
        <f>'V.3'!E13</f>
        <v>6</v>
      </c>
      <c r="P12" s="69">
        <f>VI!E13</f>
        <v>7.5</v>
      </c>
      <c r="Q12" s="67">
        <f>NCTT!E12</f>
        <v>6</v>
      </c>
      <c r="R12" s="69"/>
      <c r="S12" s="69"/>
      <c r="T12" s="70">
        <f t="shared" si="0"/>
        <v>6.35</v>
      </c>
      <c r="U12" s="71" t="str">
        <f t="shared" si="1"/>
        <v>Thi</v>
      </c>
      <c r="V12" s="72"/>
    </row>
    <row r="13" spans="1:22" ht="27" customHeight="1">
      <c r="A13" s="66">
        <v>5</v>
      </c>
      <c r="B13" s="32" t="s">
        <v>46</v>
      </c>
      <c r="C13" s="33" t="s">
        <v>47</v>
      </c>
      <c r="D13" s="34">
        <v>1993</v>
      </c>
      <c r="E13" s="67">
        <f>'I.1'!E14</f>
        <v>7</v>
      </c>
      <c r="F13" s="68"/>
      <c r="G13" s="67">
        <f>'I.2'!E14</f>
        <v>6</v>
      </c>
      <c r="H13" s="69">
        <f>'II'!E14</f>
        <v>6.6</v>
      </c>
      <c r="I13" s="69"/>
      <c r="J13" s="69">
        <f>'III.1'!E14</f>
        <v>7.5</v>
      </c>
      <c r="K13" s="69">
        <f>'III.2'!E14</f>
        <v>6.5</v>
      </c>
      <c r="L13" s="67">
        <f>'IV'!E14</f>
        <v>7</v>
      </c>
      <c r="M13" s="67">
        <f>'V.1'!E14</f>
        <v>6</v>
      </c>
      <c r="N13" s="69">
        <f>'V.2'!E14</f>
        <v>6.5</v>
      </c>
      <c r="O13" s="67">
        <f>'V.3'!E14</f>
        <v>7.5</v>
      </c>
      <c r="P13" s="69">
        <f>VI!E14</f>
        <v>8</v>
      </c>
      <c r="Q13" s="67">
        <f>NCTT!E13</f>
        <v>6</v>
      </c>
      <c r="R13" s="69"/>
      <c r="S13" s="69"/>
      <c r="T13" s="70">
        <f t="shared" si="0"/>
        <v>6.78</v>
      </c>
      <c r="U13" s="71" t="str">
        <f t="shared" si="1"/>
        <v>Thi</v>
      </c>
      <c r="V13" s="72"/>
    </row>
    <row r="14" spans="1:22" ht="27" customHeight="1">
      <c r="A14" s="66">
        <v>6</v>
      </c>
      <c r="B14" s="32" t="s">
        <v>29</v>
      </c>
      <c r="C14" s="33" t="s">
        <v>48</v>
      </c>
      <c r="D14" s="34">
        <v>1990</v>
      </c>
      <c r="E14" s="67">
        <f>'I.1'!E15</f>
        <v>6</v>
      </c>
      <c r="F14" s="68"/>
      <c r="G14" s="67">
        <f>'I.2'!E15</f>
        <v>7</v>
      </c>
      <c r="H14" s="69">
        <f>'II'!E15</f>
        <v>7.4</v>
      </c>
      <c r="I14" s="69"/>
      <c r="J14" s="69">
        <f>'III.1'!E15</f>
        <v>8</v>
      </c>
      <c r="K14" s="69">
        <f>'III.2'!E15</f>
        <v>8</v>
      </c>
      <c r="L14" s="67">
        <f>'IV'!E15</f>
        <v>8.5</v>
      </c>
      <c r="M14" s="67">
        <f>'V.1'!E15</f>
        <v>7.5</v>
      </c>
      <c r="N14" s="69">
        <f>'V.2'!E15</f>
        <v>7.5</v>
      </c>
      <c r="O14" s="67">
        <f>'V.3'!E15</f>
        <v>7.5</v>
      </c>
      <c r="P14" s="69">
        <f>VI!E15</f>
        <v>8.5</v>
      </c>
      <c r="Q14" s="67">
        <f>NCTT!E14</f>
        <v>7.5</v>
      </c>
      <c r="R14" s="69"/>
      <c r="S14" s="69"/>
      <c r="T14" s="70">
        <f t="shared" si="0"/>
        <v>7.58</v>
      </c>
      <c r="U14" s="71" t="str">
        <f t="shared" si="1"/>
        <v>Viết KL</v>
      </c>
      <c r="V14" s="72"/>
    </row>
    <row r="15" spans="1:22" s="74" customFormat="1" ht="27" customHeight="1">
      <c r="A15" s="66">
        <v>7</v>
      </c>
      <c r="B15" s="32" t="s">
        <v>29</v>
      </c>
      <c r="C15" s="33" t="s">
        <v>49</v>
      </c>
      <c r="D15" s="34">
        <v>1985</v>
      </c>
      <c r="E15" s="67">
        <f>'I.1'!E16</f>
        <v>5.5</v>
      </c>
      <c r="F15" s="68"/>
      <c r="G15" s="67">
        <f>'I.2'!E16</f>
        <v>9</v>
      </c>
      <c r="H15" s="69">
        <f>'II'!E16</f>
        <v>7.2</v>
      </c>
      <c r="I15" s="69"/>
      <c r="J15" s="69">
        <f>'III.1'!E16</f>
        <v>7</v>
      </c>
      <c r="K15" s="69">
        <f>'III.2'!E16</f>
        <v>6</v>
      </c>
      <c r="L15" s="67">
        <f>'IV'!E16</f>
        <v>8</v>
      </c>
      <c r="M15" s="67">
        <f>'V.1'!E16</f>
        <v>6</v>
      </c>
      <c r="N15" s="69">
        <f>'V.2'!E16</f>
        <v>7</v>
      </c>
      <c r="O15" s="67">
        <f>'V.3'!E16</f>
        <v>6</v>
      </c>
      <c r="P15" s="69">
        <f>VI!E16</f>
        <v>8</v>
      </c>
      <c r="Q15" s="67">
        <f>NCTT!E15</f>
        <v>8</v>
      </c>
      <c r="R15" s="69"/>
      <c r="S15" s="69"/>
      <c r="T15" s="70">
        <f t="shared" si="0"/>
        <v>7.06</v>
      </c>
      <c r="U15" s="71" t="str">
        <f t="shared" si="1"/>
        <v>Thi</v>
      </c>
      <c r="V15" s="72"/>
    </row>
    <row r="16" spans="1:22" ht="27" customHeight="1">
      <c r="A16" s="66">
        <v>8</v>
      </c>
      <c r="B16" s="32" t="s">
        <v>32</v>
      </c>
      <c r="C16" s="33" t="s">
        <v>50</v>
      </c>
      <c r="D16" s="34">
        <v>1982</v>
      </c>
      <c r="E16" s="67">
        <f>'I.1'!E17</f>
        <v>5.5</v>
      </c>
      <c r="F16" s="68"/>
      <c r="G16" s="67">
        <f>'I.2'!E17</f>
        <v>7.5</v>
      </c>
      <c r="H16" s="69">
        <f>'II'!E17</f>
        <v>7.6</v>
      </c>
      <c r="I16" s="69"/>
      <c r="J16" s="69">
        <f>'III.1'!E17</f>
        <v>8</v>
      </c>
      <c r="K16" s="69">
        <f>'III.2'!E17</f>
        <v>8</v>
      </c>
      <c r="L16" s="67">
        <f>'IV'!E17</f>
        <v>8</v>
      </c>
      <c r="M16" s="67">
        <f>'V.1'!E17</f>
        <v>6.5</v>
      </c>
      <c r="N16" s="69">
        <f>'V.2'!E17</f>
        <v>7.5</v>
      </c>
      <c r="O16" s="67">
        <f>'V.3'!E17</f>
        <v>7</v>
      </c>
      <c r="P16" s="69">
        <f>VI!E17</f>
        <v>8</v>
      </c>
      <c r="Q16" s="67">
        <f>NCTT!E16</f>
        <v>8</v>
      </c>
      <c r="R16" s="69"/>
      <c r="S16" s="69"/>
      <c r="T16" s="70">
        <f t="shared" si="0"/>
        <v>7.42</v>
      </c>
      <c r="U16" s="71" t="str">
        <f t="shared" si="1"/>
        <v>Thi</v>
      </c>
      <c r="V16" s="72"/>
    </row>
    <row r="17" spans="1:28" ht="27" customHeight="1">
      <c r="A17" s="66">
        <v>9</v>
      </c>
      <c r="B17" s="32" t="s">
        <v>51</v>
      </c>
      <c r="C17" s="33" t="s">
        <v>50</v>
      </c>
      <c r="D17" s="34">
        <v>1985</v>
      </c>
      <c r="E17" s="67">
        <f>'I.1'!E18</f>
        <v>5.5</v>
      </c>
      <c r="F17" s="68"/>
      <c r="G17" s="67">
        <f>'I.2'!E18</f>
        <v>6.5</v>
      </c>
      <c r="H17" s="69">
        <f>'II'!E18</f>
        <v>4.6</v>
      </c>
      <c r="I17" s="69">
        <v>5</v>
      </c>
      <c r="J17" s="69">
        <f>'III.1'!E18</f>
        <v>7.5</v>
      </c>
      <c r="K17" s="69">
        <f>'III.2'!E18</f>
        <v>7</v>
      </c>
      <c r="L17" s="67">
        <f>'IV'!E18</f>
        <v>7</v>
      </c>
      <c r="M17" s="67">
        <f>'V.1'!E18</f>
        <v>5.5</v>
      </c>
      <c r="N17" s="69">
        <f>'V.2'!E18</f>
        <v>6.5</v>
      </c>
      <c r="O17" s="67">
        <f>'V.3'!E18</f>
        <v>5</v>
      </c>
      <c r="P17" s="69">
        <f>VI!E18</f>
        <v>7.5</v>
      </c>
      <c r="Q17" s="67" t="str">
        <f>NCTT!E17</f>
        <v>Không đạt (bài giống nhau)</v>
      </c>
      <c r="R17" s="69"/>
      <c r="S17" s="69"/>
      <c r="T17" s="70">
        <f t="shared" si="0"/>
        <v>5.73</v>
      </c>
      <c r="U17" s="71" t="str">
        <f t="shared" si="1"/>
        <v>Thi</v>
      </c>
      <c r="V17" s="72"/>
      <c r="W17" s="75"/>
      <c r="X17" s="75"/>
      <c r="Y17" s="75"/>
      <c r="Z17" s="75"/>
      <c r="AA17" s="75"/>
      <c r="AB17" s="76"/>
    </row>
    <row r="18" spans="1:22" ht="27" customHeight="1">
      <c r="A18" s="66">
        <v>10</v>
      </c>
      <c r="B18" s="32" t="s">
        <v>52</v>
      </c>
      <c r="C18" s="33" t="s">
        <v>53</v>
      </c>
      <c r="D18" s="34">
        <v>1982</v>
      </c>
      <c r="E18" s="67">
        <f>'I.1'!E19</f>
        <v>7</v>
      </c>
      <c r="F18" s="68"/>
      <c r="G18" s="67">
        <f>'I.2'!E19</f>
        <v>5.5</v>
      </c>
      <c r="H18" s="69">
        <f>'II'!E19</f>
        <v>6.6</v>
      </c>
      <c r="I18" s="69"/>
      <c r="J18" s="69">
        <f>'III.1'!E19</f>
        <v>8</v>
      </c>
      <c r="K18" s="69">
        <f>'III.2'!E19</f>
        <v>6.5</v>
      </c>
      <c r="L18" s="67">
        <f>'IV'!E19</f>
        <v>7</v>
      </c>
      <c r="M18" s="67">
        <f>'V.1'!E19</f>
        <v>7</v>
      </c>
      <c r="N18" s="69">
        <f>'V.2'!E19</f>
        <v>7</v>
      </c>
      <c r="O18" s="67">
        <f>'V.3'!E19</f>
        <v>7.5</v>
      </c>
      <c r="P18" s="69">
        <f>VI!E19</f>
        <v>7.5</v>
      </c>
      <c r="Q18" s="67">
        <f>NCTT!E18</f>
        <v>8</v>
      </c>
      <c r="R18" s="69"/>
      <c r="S18" s="69"/>
      <c r="T18" s="70">
        <f t="shared" si="0"/>
        <v>7.05</v>
      </c>
      <c r="U18" s="71" t="str">
        <f t="shared" si="1"/>
        <v>Thi</v>
      </c>
      <c r="V18" s="72"/>
    </row>
    <row r="19" spans="1:22" s="96" customFormat="1" ht="27" customHeight="1">
      <c r="A19" s="88">
        <v>11</v>
      </c>
      <c r="B19" s="89" t="s">
        <v>33</v>
      </c>
      <c r="C19" s="90" t="s">
        <v>53</v>
      </c>
      <c r="D19" s="91">
        <v>1988</v>
      </c>
      <c r="E19" s="92">
        <f>'I.1'!E20</f>
        <v>7.5</v>
      </c>
      <c r="F19" s="93"/>
      <c r="G19" s="92">
        <f>'I.2'!E20</f>
        <v>9</v>
      </c>
      <c r="H19" s="94">
        <f>'II'!E20</f>
        <v>7.8</v>
      </c>
      <c r="I19" s="94"/>
      <c r="J19" s="94">
        <f>'III.1'!E20</f>
        <v>7.5</v>
      </c>
      <c r="K19" s="94">
        <f>'III.2'!E20</f>
        <v>7.5</v>
      </c>
      <c r="L19" s="92">
        <f>'IV'!E20</f>
        <v>7</v>
      </c>
      <c r="M19" s="92">
        <f>'V.1'!E20</f>
        <v>6.5</v>
      </c>
      <c r="N19" s="69">
        <f>'V.2'!E20</f>
        <v>7.5</v>
      </c>
      <c r="O19" s="67">
        <f>'V.3'!E20</f>
        <v>7</v>
      </c>
      <c r="P19" s="94">
        <f>VI!E20</f>
        <v>8</v>
      </c>
      <c r="Q19" s="67">
        <f>NCTT!E19</f>
        <v>7.5</v>
      </c>
      <c r="R19" s="94"/>
      <c r="S19" s="94"/>
      <c r="T19" s="70">
        <f t="shared" si="0"/>
        <v>7.53</v>
      </c>
      <c r="U19" s="71" t="str">
        <f t="shared" si="1"/>
        <v>Viết KL</v>
      </c>
      <c r="V19" s="95"/>
    </row>
    <row r="20" spans="1:22" ht="27" customHeight="1">
      <c r="A20" s="66">
        <v>12</v>
      </c>
      <c r="B20" s="32" t="s">
        <v>34</v>
      </c>
      <c r="C20" s="33" t="s">
        <v>53</v>
      </c>
      <c r="D20" s="34">
        <v>1985</v>
      </c>
      <c r="E20" s="67">
        <f>'I.1'!E21</f>
        <v>6</v>
      </c>
      <c r="F20" s="68"/>
      <c r="G20" s="67">
        <f>'I.2'!E21</f>
        <v>8</v>
      </c>
      <c r="H20" s="69">
        <f>'II'!E21</f>
        <v>5.4</v>
      </c>
      <c r="I20" s="69"/>
      <c r="J20" s="69">
        <f>'III.1'!E21</f>
        <v>7</v>
      </c>
      <c r="K20" s="69">
        <f>'III.2'!E21</f>
        <v>5</v>
      </c>
      <c r="L20" s="67">
        <f>'IV'!E21</f>
        <v>7</v>
      </c>
      <c r="M20" s="67">
        <f>'V.1'!E21</f>
        <v>5</v>
      </c>
      <c r="N20" s="69">
        <f>'V.2'!E21</f>
        <v>6</v>
      </c>
      <c r="O20" s="67">
        <f>'V.3'!E21</f>
        <v>5.5</v>
      </c>
      <c r="P20" s="69">
        <f>VI!E21</f>
        <v>7</v>
      </c>
      <c r="Q20" s="67">
        <f>NCTT!E20</f>
        <v>7.5</v>
      </c>
      <c r="R20" s="69"/>
      <c r="S20" s="69"/>
      <c r="T20" s="70">
        <f t="shared" si="0"/>
        <v>6.31</v>
      </c>
      <c r="U20" s="71" t="str">
        <f t="shared" si="1"/>
        <v>Thi</v>
      </c>
      <c r="V20" s="72"/>
    </row>
    <row r="21" spans="1:22" ht="27" customHeight="1">
      <c r="A21" s="66">
        <v>13</v>
      </c>
      <c r="B21" s="32" t="s">
        <v>26</v>
      </c>
      <c r="C21" s="33" t="s">
        <v>54</v>
      </c>
      <c r="D21" s="34">
        <v>1993</v>
      </c>
      <c r="E21" s="67">
        <f>'I.1'!E22</f>
        <v>5.5</v>
      </c>
      <c r="F21" s="68"/>
      <c r="G21" s="67">
        <f>'I.2'!E22</f>
        <v>6.5</v>
      </c>
      <c r="H21" s="69">
        <f>'II'!E22</f>
        <v>7.2</v>
      </c>
      <c r="I21" s="69"/>
      <c r="J21" s="69">
        <f>'III.1'!E22</f>
        <v>6.5</v>
      </c>
      <c r="K21" s="69">
        <f>'III.2'!E22</f>
        <v>7</v>
      </c>
      <c r="L21" s="67">
        <f>'IV'!E22</f>
        <v>7</v>
      </c>
      <c r="M21" s="67">
        <f>'V.1'!E22</f>
        <v>5.5</v>
      </c>
      <c r="N21" s="69">
        <f>'V.2'!E22</f>
        <v>6</v>
      </c>
      <c r="O21" s="67">
        <f>'V.3'!E22</f>
        <v>5.5</v>
      </c>
      <c r="P21" s="69">
        <f>VI!E22</f>
        <v>7</v>
      </c>
      <c r="Q21" s="67">
        <f>NCTT!E21</f>
        <v>8</v>
      </c>
      <c r="R21" s="69"/>
      <c r="S21" s="69"/>
      <c r="T21" s="70">
        <f t="shared" si="0"/>
        <v>6.52</v>
      </c>
      <c r="U21" s="71" t="str">
        <f t="shared" si="1"/>
        <v>Thi</v>
      </c>
      <c r="V21" s="72"/>
    </row>
    <row r="22" spans="1:22" ht="27" customHeight="1">
      <c r="A22" s="66">
        <v>14</v>
      </c>
      <c r="B22" s="32" t="s">
        <v>55</v>
      </c>
      <c r="C22" s="33" t="s">
        <v>56</v>
      </c>
      <c r="D22" s="34">
        <v>1990</v>
      </c>
      <c r="E22" s="67">
        <f>'I.1'!E23</f>
        <v>7</v>
      </c>
      <c r="F22" s="68"/>
      <c r="G22" s="67">
        <f>'I.2'!E23</f>
        <v>8</v>
      </c>
      <c r="H22" s="69">
        <f>'II'!E23</f>
        <v>8.6</v>
      </c>
      <c r="I22" s="69"/>
      <c r="J22" s="69">
        <f>'III.1'!E23</f>
        <v>7.5</v>
      </c>
      <c r="K22" s="69">
        <f>'III.2'!E23</f>
        <v>7</v>
      </c>
      <c r="L22" s="67">
        <f>'IV'!E23</f>
        <v>7</v>
      </c>
      <c r="M22" s="67">
        <f>'V.1'!E23</f>
        <v>6.5</v>
      </c>
      <c r="N22" s="69">
        <f>'V.2'!E23</f>
        <v>7.5</v>
      </c>
      <c r="O22" s="67">
        <f>'V.3'!E23</f>
        <v>6.5</v>
      </c>
      <c r="P22" s="69">
        <f>VI!E23</f>
        <v>7.5</v>
      </c>
      <c r="Q22" s="67">
        <f>NCTT!E22</f>
        <v>8</v>
      </c>
      <c r="R22" s="69"/>
      <c r="S22" s="69"/>
      <c r="T22" s="70">
        <f t="shared" si="0"/>
        <v>7.37</v>
      </c>
      <c r="U22" s="71" t="str">
        <f t="shared" si="1"/>
        <v>Viết KL</v>
      </c>
      <c r="V22" s="72"/>
    </row>
    <row r="23" spans="1:22" s="132" customFormat="1" ht="27" customHeight="1">
      <c r="A23" s="88">
        <v>15</v>
      </c>
      <c r="B23" s="89" t="s">
        <v>42</v>
      </c>
      <c r="C23" s="90" t="s">
        <v>57</v>
      </c>
      <c r="D23" s="91">
        <v>1991</v>
      </c>
      <c r="E23" s="92">
        <f>'I.1'!E24</f>
        <v>7.5</v>
      </c>
      <c r="F23" s="93"/>
      <c r="G23" s="92">
        <f>'I.2'!E24</f>
        <v>8</v>
      </c>
      <c r="H23" s="94">
        <f>'II'!E24</f>
        <v>8.2</v>
      </c>
      <c r="I23" s="94"/>
      <c r="J23" s="94">
        <f>'III.1'!E24</f>
        <v>9</v>
      </c>
      <c r="K23" s="94">
        <f>'III.2'!E24</f>
        <v>8</v>
      </c>
      <c r="L23" s="92">
        <f>'IV'!E24</f>
        <v>8</v>
      </c>
      <c r="M23" s="92">
        <f>'V.1'!E24</f>
        <v>7.5</v>
      </c>
      <c r="N23" s="69">
        <f>'V.2'!E24</f>
        <v>8</v>
      </c>
      <c r="O23" s="67">
        <f>'V.3'!E24</f>
        <v>8</v>
      </c>
      <c r="P23" s="94">
        <f>VI!E24</f>
        <v>8.5</v>
      </c>
      <c r="Q23" s="67">
        <f>NCTT!E23</f>
        <v>8</v>
      </c>
      <c r="R23" s="94"/>
      <c r="S23" s="94"/>
      <c r="T23" s="70">
        <f t="shared" si="0"/>
        <v>8.06</v>
      </c>
      <c r="U23" s="71" t="str">
        <f t="shared" si="1"/>
        <v>Viết KL</v>
      </c>
      <c r="V23" s="95"/>
    </row>
    <row r="24" spans="1:22" s="96" customFormat="1" ht="27" customHeight="1">
      <c r="A24" s="88">
        <v>16</v>
      </c>
      <c r="B24" s="89" t="s">
        <v>58</v>
      </c>
      <c r="C24" s="90" t="s">
        <v>31</v>
      </c>
      <c r="D24" s="91">
        <v>1989</v>
      </c>
      <c r="E24" s="92">
        <f>'I.1'!E25</f>
        <v>7.5</v>
      </c>
      <c r="F24" s="93"/>
      <c r="G24" s="92">
        <f>'I.2'!E25</f>
        <v>8.5</v>
      </c>
      <c r="H24" s="94">
        <f>'II'!E25</f>
        <v>8.2</v>
      </c>
      <c r="I24" s="94"/>
      <c r="J24" s="94">
        <f>'III.1'!E25</f>
        <v>8.5</v>
      </c>
      <c r="K24" s="94">
        <f>'III.2'!E25</f>
        <v>8</v>
      </c>
      <c r="L24" s="92">
        <f>'IV'!E25</f>
        <v>8.5</v>
      </c>
      <c r="M24" s="92">
        <f>'V.1'!E25</f>
        <v>7.5</v>
      </c>
      <c r="N24" s="69">
        <f>'V.2'!E25</f>
        <v>8</v>
      </c>
      <c r="O24" s="67">
        <f>'V.3'!E25</f>
        <v>8</v>
      </c>
      <c r="P24" s="94">
        <f>VI!E25</f>
        <v>8</v>
      </c>
      <c r="Q24" s="67">
        <f>NCTT!E24</f>
        <v>7.5</v>
      </c>
      <c r="R24" s="94"/>
      <c r="S24" s="94"/>
      <c r="T24" s="70">
        <f t="shared" si="0"/>
        <v>8.02</v>
      </c>
      <c r="U24" s="71" t="str">
        <f t="shared" si="1"/>
        <v>Viết KL</v>
      </c>
      <c r="V24" s="95"/>
    </row>
    <row r="25" spans="1:22" s="96" customFormat="1" ht="27" customHeight="1">
      <c r="A25" s="88">
        <v>17</v>
      </c>
      <c r="B25" s="89" t="s">
        <v>59</v>
      </c>
      <c r="C25" s="90" t="s">
        <v>60</v>
      </c>
      <c r="D25" s="91">
        <v>1986</v>
      </c>
      <c r="E25" s="92">
        <f>'I.1'!E26</f>
        <v>3</v>
      </c>
      <c r="F25" s="93">
        <v>6.5</v>
      </c>
      <c r="G25" s="92">
        <f>'I.2'!E26</f>
        <v>8.5</v>
      </c>
      <c r="H25" s="69">
        <f>'II'!E26</f>
        <v>6.4</v>
      </c>
      <c r="I25" s="69"/>
      <c r="J25" s="69">
        <f>'III.1'!E26</f>
        <v>8</v>
      </c>
      <c r="K25" s="69">
        <f>'III.2'!E26</f>
        <v>6</v>
      </c>
      <c r="L25" s="67">
        <f>'IV'!E26</f>
        <v>7.5</v>
      </c>
      <c r="M25" s="67">
        <f>'V.1'!E26</f>
        <v>6</v>
      </c>
      <c r="N25" s="69">
        <f>'V.2'!E26</f>
        <v>6</v>
      </c>
      <c r="O25" s="67">
        <f>'V.3'!E26</f>
        <v>6</v>
      </c>
      <c r="P25" s="94">
        <f>VI!E26</f>
        <v>8</v>
      </c>
      <c r="Q25" s="67">
        <f>NCTT!E25</f>
        <v>6</v>
      </c>
      <c r="R25" s="94"/>
      <c r="S25" s="94"/>
      <c r="T25" s="70">
        <f t="shared" si="0"/>
        <v>6.81</v>
      </c>
      <c r="U25" s="71" t="str">
        <f t="shared" si="1"/>
        <v>Thi</v>
      </c>
      <c r="V25" s="95"/>
    </row>
    <row r="26" spans="1:22" ht="27" customHeight="1">
      <c r="A26" s="66">
        <v>18</v>
      </c>
      <c r="B26" s="32" t="s">
        <v>61</v>
      </c>
      <c r="C26" s="33" t="s">
        <v>62</v>
      </c>
      <c r="D26" s="34">
        <v>1982</v>
      </c>
      <c r="E26" s="67">
        <f>'I.1'!E27</f>
        <v>4</v>
      </c>
      <c r="F26" s="68">
        <v>6.5</v>
      </c>
      <c r="G26" s="67">
        <f>'I.2'!E27</f>
        <v>8</v>
      </c>
      <c r="H26" s="69">
        <f>'II'!E27</f>
        <v>5.6</v>
      </c>
      <c r="I26" s="69"/>
      <c r="J26" s="69">
        <f>'III.1'!E27</f>
        <v>8</v>
      </c>
      <c r="K26" s="69">
        <f>'III.2'!E27</f>
        <v>8.5</v>
      </c>
      <c r="L26" s="67">
        <f>'IV'!E27</f>
        <v>7.5</v>
      </c>
      <c r="M26" s="67">
        <f>'V.1'!E27</f>
        <v>6.5</v>
      </c>
      <c r="N26" s="69">
        <f>'V.2'!E27</f>
        <v>6.5</v>
      </c>
      <c r="O26" s="67">
        <f>'V.3'!E27</f>
        <v>6</v>
      </c>
      <c r="P26" s="69">
        <f>VI!E27</f>
        <v>7</v>
      </c>
      <c r="Q26" s="67">
        <f>NCTT!E26</f>
        <v>8</v>
      </c>
      <c r="R26" s="69"/>
      <c r="S26" s="69"/>
      <c r="T26" s="70">
        <f t="shared" si="0"/>
        <v>7.1</v>
      </c>
      <c r="U26" s="71" t="str">
        <f t="shared" si="1"/>
        <v>Thi</v>
      </c>
      <c r="V26" s="72"/>
    </row>
    <row r="27" spans="1:22" ht="27" customHeight="1">
      <c r="A27" s="66">
        <v>19</v>
      </c>
      <c r="B27" s="32" t="s">
        <v>63</v>
      </c>
      <c r="C27" s="33" t="s">
        <v>62</v>
      </c>
      <c r="D27" s="34">
        <v>1988</v>
      </c>
      <c r="E27" s="67">
        <f>'I.1'!E28</f>
        <v>6.5</v>
      </c>
      <c r="F27" s="68"/>
      <c r="G27" s="67">
        <f>'I.2'!E28</f>
        <v>7</v>
      </c>
      <c r="H27" s="69">
        <f>'II'!E28</f>
        <v>6</v>
      </c>
      <c r="I27" s="69"/>
      <c r="J27" s="69">
        <f>'III.1'!E28</f>
        <v>8</v>
      </c>
      <c r="K27" s="69">
        <f>'III.2'!E28</f>
        <v>7.5</v>
      </c>
      <c r="L27" s="67">
        <f>'IV'!E28</f>
        <v>8</v>
      </c>
      <c r="M27" s="67">
        <f>'V.1'!E28</f>
        <v>6</v>
      </c>
      <c r="N27" s="69">
        <f>'V.2'!E28</f>
        <v>7</v>
      </c>
      <c r="O27" s="67">
        <f>'V.3'!E28</f>
        <v>6</v>
      </c>
      <c r="P27" s="69">
        <f>VI!E28</f>
        <v>7</v>
      </c>
      <c r="Q27" s="67">
        <f>NCTT!E27</f>
        <v>7.5</v>
      </c>
      <c r="R27" s="69"/>
      <c r="S27" s="69"/>
      <c r="T27" s="70">
        <f t="shared" si="0"/>
        <v>6.95</v>
      </c>
      <c r="U27" s="71" t="str">
        <f t="shared" si="1"/>
        <v>Thi</v>
      </c>
      <c r="V27" s="72"/>
    </row>
    <row r="28" spans="1:22" ht="27" customHeight="1">
      <c r="A28" s="66">
        <v>20</v>
      </c>
      <c r="B28" s="32" t="s">
        <v>64</v>
      </c>
      <c r="C28" s="33" t="s">
        <v>65</v>
      </c>
      <c r="D28" s="34">
        <v>1988</v>
      </c>
      <c r="E28" s="67">
        <f>'I.1'!E29</f>
        <v>7.5</v>
      </c>
      <c r="F28" s="68"/>
      <c r="G28" s="67">
        <f>'I.2'!E29</f>
        <v>8</v>
      </c>
      <c r="H28" s="69">
        <f>'II'!E29</f>
        <v>7</v>
      </c>
      <c r="I28" s="69"/>
      <c r="J28" s="69">
        <f>'III.1'!E29</f>
        <v>7</v>
      </c>
      <c r="K28" s="69">
        <f>'III.2'!E29</f>
        <v>9</v>
      </c>
      <c r="L28" s="67">
        <f>'IV'!E29</f>
        <v>7</v>
      </c>
      <c r="M28" s="67">
        <f>'V.1'!E29</f>
        <v>7</v>
      </c>
      <c r="N28" s="69">
        <f>'V.2'!E29</f>
        <v>6.5</v>
      </c>
      <c r="O28" s="67">
        <f>'V.3'!E29</f>
        <v>5.5</v>
      </c>
      <c r="P28" s="69">
        <f>VI!E29</f>
        <v>8</v>
      </c>
      <c r="Q28" s="67">
        <f>NCTT!E28</f>
        <v>7</v>
      </c>
      <c r="R28" s="69"/>
      <c r="S28" s="69"/>
      <c r="T28" s="70">
        <f t="shared" si="0"/>
        <v>7.23</v>
      </c>
      <c r="U28" s="71" t="str">
        <f t="shared" si="1"/>
        <v>Thi</v>
      </c>
      <c r="V28" s="72"/>
    </row>
    <row r="29" spans="1:22" ht="27" customHeight="1">
      <c r="A29" s="66">
        <v>21</v>
      </c>
      <c r="B29" s="32" t="s">
        <v>66</v>
      </c>
      <c r="C29" s="33" t="s">
        <v>65</v>
      </c>
      <c r="D29" s="34">
        <v>1986</v>
      </c>
      <c r="E29" s="67">
        <f>'I.1'!E30</f>
        <v>5.5</v>
      </c>
      <c r="F29" s="68"/>
      <c r="G29" s="67">
        <f>'I.2'!E30</f>
        <v>6.5</v>
      </c>
      <c r="H29" s="69">
        <f>'II'!E30</f>
        <v>5.8</v>
      </c>
      <c r="I29" s="69"/>
      <c r="J29" s="69">
        <f>'III.1'!E30</f>
        <v>8</v>
      </c>
      <c r="K29" s="69">
        <f>'III.2'!E30</f>
        <v>7</v>
      </c>
      <c r="L29" s="67">
        <f>'IV'!E30</f>
        <v>8</v>
      </c>
      <c r="M29" s="67">
        <f>'V.1'!E30</f>
        <v>6.5</v>
      </c>
      <c r="N29" s="69">
        <f>'V.2'!E30</f>
        <v>7.5</v>
      </c>
      <c r="O29" s="67">
        <f>'V.3'!E30</f>
        <v>6.5</v>
      </c>
      <c r="P29" s="69">
        <f>VI!E30</f>
        <v>8</v>
      </c>
      <c r="Q29" s="67">
        <f>NCTT!E29</f>
        <v>7.5</v>
      </c>
      <c r="R29" s="69"/>
      <c r="S29" s="69"/>
      <c r="T29" s="70">
        <f t="shared" si="0"/>
        <v>6.98</v>
      </c>
      <c r="U29" s="71" t="str">
        <f t="shared" si="1"/>
        <v>Thi</v>
      </c>
      <c r="V29" s="72"/>
    </row>
    <row r="30" spans="1:22" ht="27" customHeight="1">
      <c r="A30" s="66">
        <v>22</v>
      </c>
      <c r="B30" s="32" t="s">
        <v>67</v>
      </c>
      <c r="C30" s="33" t="s">
        <v>24</v>
      </c>
      <c r="D30" s="34">
        <v>1995</v>
      </c>
      <c r="E30" s="67">
        <f>'I.1'!E31</f>
        <v>6</v>
      </c>
      <c r="F30" s="68"/>
      <c r="G30" s="67">
        <f>'I.2'!E31</f>
        <v>8</v>
      </c>
      <c r="H30" s="69">
        <f>'II'!E31</f>
        <v>8</v>
      </c>
      <c r="I30" s="69"/>
      <c r="J30" s="69">
        <f>'III.1'!E31</f>
        <v>8</v>
      </c>
      <c r="K30" s="69">
        <f>'III.2'!E31</f>
        <v>7</v>
      </c>
      <c r="L30" s="67">
        <f>'IV'!E31</f>
        <v>7</v>
      </c>
      <c r="M30" s="67">
        <f>'V.1'!E31</f>
        <v>6</v>
      </c>
      <c r="N30" s="69">
        <f>'V.2'!E31</f>
        <v>6.5</v>
      </c>
      <c r="O30" s="67">
        <f>'V.3'!E31</f>
        <v>5.5</v>
      </c>
      <c r="P30" s="69">
        <f>VI!E31</f>
        <v>8</v>
      </c>
      <c r="Q30" s="67">
        <f>NCTT!E30</f>
        <v>7.5</v>
      </c>
      <c r="R30" s="69"/>
      <c r="S30" s="69"/>
      <c r="T30" s="70">
        <f t="shared" si="0"/>
        <v>7.05</v>
      </c>
      <c r="U30" s="71" t="str">
        <f t="shared" si="1"/>
        <v>Thi</v>
      </c>
      <c r="V30" s="72"/>
    </row>
    <row r="31" spans="1:22" ht="27" customHeight="1">
      <c r="A31" s="66">
        <v>23</v>
      </c>
      <c r="B31" s="32" t="s">
        <v>160</v>
      </c>
      <c r="C31" s="33" t="s">
        <v>69</v>
      </c>
      <c r="D31" s="34">
        <v>1995</v>
      </c>
      <c r="E31" s="67">
        <f>'I.1'!E32</f>
        <v>5.5</v>
      </c>
      <c r="F31" s="68"/>
      <c r="G31" s="67">
        <f>'I.2'!E32</f>
        <v>8</v>
      </c>
      <c r="H31" s="69">
        <f>'II'!E32</f>
        <v>7</v>
      </c>
      <c r="I31" s="69"/>
      <c r="J31" s="69">
        <f>'III.1'!E32</f>
        <v>7.5</v>
      </c>
      <c r="K31" s="69">
        <f>'III.2'!E32</f>
        <v>8</v>
      </c>
      <c r="L31" s="67">
        <f>'IV'!E32</f>
        <v>6.5</v>
      </c>
      <c r="M31" s="67">
        <f>'V.1'!E32</f>
        <v>5.5</v>
      </c>
      <c r="N31" s="69">
        <f>'V.2'!E32</f>
        <v>5.5</v>
      </c>
      <c r="O31" s="67">
        <f>'V.3'!E32</f>
        <v>6</v>
      </c>
      <c r="P31" s="69">
        <f>VI!E32</f>
        <v>6.5</v>
      </c>
      <c r="Q31" s="67">
        <f>NCTT!E31</f>
        <v>7.5</v>
      </c>
      <c r="R31" s="69"/>
      <c r="S31" s="69"/>
      <c r="T31" s="70">
        <f t="shared" si="0"/>
        <v>6.68</v>
      </c>
      <c r="U31" s="71" t="str">
        <f t="shared" si="1"/>
        <v>Thi</v>
      </c>
      <c r="V31" s="72"/>
    </row>
    <row r="32" spans="1:22" ht="27" customHeight="1">
      <c r="A32" s="66">
        <v>24</v>
      </c>
      <c r="B32" s="32" t="s">
        <v>70</v>
      </c>
      <c r="C32" s="33" t="s">
        <v>27</v>
      </c>
      <c r="D32" s="34">
        <v>1988</v>
      </c>
      <c r="E32" s="67">
        <f>'I.1'!E33</f>
        <v>6.5</v>
      </c>
      <c r="F32" s="68"/>
      <c r="G32" s="67">
        <f>'I.2'!E33</f>
        <v>6</v>
      </c>
      <c r="H32" s="69">
        <f>'II'!E33</f>
        <v>6.8</v>
      </c>
      <c r="I32" s="69"/>
      <c r="J32" s="69">
        <f>'III.1'!E33</f>
        <v>7</v>
      </c>
      <c r="K32" s="69">
        <f>'III.2'!E33</f>
        <v>7</v>
      </c>
      <c r="L32" s="67">
        <f>'IV'!E33</f>
        <v>6.5</v>
      </c>
      <c r="M32" s="67">
        <f>'V.1'!E33</f>
        <v>6</v>
      </c>
      <c r="N32" s="69">
        <f>'V.2'!E33</f>
        <v>5.5</v>
      </c>
      <c r="O32" s="67">
        <f>'V.3'!E33</f>
        <v>6</v>
      </c>
      <c r="P32" s="69">
        <f>VI!E33</f>
        <v>7.5</v>
      </c>
      <c r="Q32" s="67">
        <f>NCTT!E32</f>
        <v>6.5</v>
      </c>
      <c r="R32" s="69"/>
      <c r="S32" s="69"/>
      <c r="T32" s="70">
        <f t="shared" si="0"/>
        <v>6.48</v>
      </c>
      <c r="U32" s="71" t="str">
        <f t="shared" si="1"/>
        <v>Thi</v>
      </c>
      <c r="V32" s="72"/>
    </row>
    <row r="33" spans="1:22" ht="30.75" customHeight="1">
      <c r="A33" s="66">
        <v>25</v>
      </c>
      <c r="B33" s="32" t="s">
        <v>71</v>
      </c>
      <c r="C33" s="33" t="s">
        <v>72</v>
      </c>
      <c r="D33" s="34">
        <v>1989</v>
      </c>
      <c r="E33" s="67">
        <f>'I.1'!E34</f>
        <v>7</v>
      </c>
      <c r="F33" s="68"/>
      <c r="G33" s="67">
        <f>'I.2'!E34</f>
        <v>8</v>
      </c>
      <c r="H33" s="69">
        <f>'II'!E34</f>
        <v>8.4</v>
      </c>
      <c r="I33" s="69"/>
      <c r="J33" s="69">
        <f>'III.1'!E34</f>
        <v>8</v>
      </c>
      <c r="K33" s="69">
        <f>'III.2'!E34</f>
        <v>8.5</v>
      </c>
      <c r="L33" s="67">
        <f>'IV'!E34</f>
        <v>8</v>
      </c>
      <c r="M33" s="67">
        <f>'V.1'!E34</f>
        <v>6.5</v>
      </c>
      <c r="N33" s="69">
        <f>'V.2'!E34</f>
        <v>7</v>
      </c>
      <c r="O33" s="67">
        <f>'V.3'!E34</f>
        <v>5.5</v>
      </c>
      <c r="P33" s="69">
        <f>VI!E34</f>
        <v>7.5</v>
      </c>
      <c r="Q33" s="67">
        <f>NCTT!E33</f>
        <v>8</v>
      </c>
      <c r="R33" s="69"/>
      <c r="S33" s="69"/>
      <c r="T33" s="70">
        <f t="shared" si="0"/>
        <v>7.49</v>
      </c>
      <c r="U33" s="71" t="str">
        <f t="shared" si="1"/>
        <v>Thi</v>
      </c>
      <c r="V33" s="72"/>
    </row>
    <row r="34" spans="1:22" ht="27" customHeight="1">
      <c r="A34" s="66">
        <v>26</v>
      </c>
      <c r="B34" s="32" t="s">
        <v>73</v>
      </c>
      <c r="C34" s="33" t="s">
        <v>74</v>
      </c>
      <c r="D34" s="34">
        <v>1987</v>
      </c>
      <c r="E34" s="67">
        <f>'I.1'!E35</f>
        <v>6.5</v>
      </c>
      <c r="F34" s="68"/>
      <c r="G34" s="67">
        <f>'I.2'!E35</f>
        <v>8</v>
      </c>
      <c r="H34" s="69">
        <f>'II'!E35</f>
        <v>7.4</v>
      </c>
      <c r="I34" s="69"/>
      <c r="J34" s="69">
        <f>'III.1'!E35</f>
        <v>7</v>
      </c>
      <c r="K34" s="69">
        <f>'III.2'!E35</f>
        <v>8.5</v>
      </c>
      <c r="L34" s="67">
        <f>'IV'!E35</f>
        <v>7.5</v>
      </c>
      <c r="M34" s="67">
        <f>'V.1'!E35</f>
        <v>6</v>
      </c>
      <c r="N34" s="69">
        <f>'V.2'!E35</f>
        <v>7</v>
      </c>
      <c r="O34" s="67">
        <f>'V.3'!E35</f>
        <v>7</v>
      </c>
      <c r="P34" s="69">
        <f>VI!E35</f>
        <v>7.5</v>
      </c>
      <c r="Q34" s="67">
        <f>NCTT!E34</f>
        <v>7</v>
      </c>
      <c r="R34" s="69"/>
      <c r="S34" s="69"/>
      <c r="T34" s="70">
        <f t="shared" si="0"/>
        <v>7.22</v>
      </c>
      <c r="U34" s="71" t="str">
        <f t="shared" si="1"/>
        <v>Viết KL</v>
      </c>
      <c r="V34" s="72"/>
    </row>
    <row r="35" spans="1:22" ht="27" customHeight="1">
      <c r="A35" s="66">
        <v>27</v>
      </c>
      <c r="B35" s="32" t="s">
        <v>30</v>
      </c>
      <c r="C35" s="33" t="s">
        <v>75</v>
      </c>
      <c r="D35" s="34">
        <v>1991</v>
      </c>
      <c r="E35" s="67">
        <f>'I.1'!E36</f>
        <v>7.5</v>
      </c>
      <c r="F35" s="68"/>
      <c r="G35" s="67">
        <f>'I.2'!E36</f>
        <v>7</v>
      </c>
      <c r="H35" s="69">
        <f>'II'!E36</f>
        <v>5.6</v>
      </c>
      <c r="I35" s="69"/>
      <c r="J35" s="69">
        <f>'III.1'!E36</f>
        <v>7.5</v>
      </c>
      <c r="K35" s="69">
        <f>'III.2'!E36</f>
        <v>7.5</v>
      </c>
      <c r="L35" s="67">
        <f>'IV'!E36</f>
        <v>7</v>
      </c>
      <c r="M35" s="67">
        <f>'V.1'!E36</f>
        <v>6</v>
      </c>
      <c r="N35" s="69">
        <f>'V.2'!E36</f>
        <v>6.5</v>
      </c>
      <c r="O35" s="67">
        <f>'V.3'!E36</f>
        <v>6.5</v>
      </c>
      <c r="P35" s="69" t="str">
        <f>VI!E36</f>
        <v>Không đủ điều kiện thi</v>
      </c>
      <c r="Q35" s="67">
        <f>NCTT!E35</f>
        <v>6.5</v>
      </c>
      <c r="R35" s="69"/>
      <c r="S35" s="69"/>
      <c r="T35" s="70">
        <f t="shared" si="0"/>
        <v>6.15</v>
      </c>
      <c r="U35" s="71" t="str">
        <f t="shared" si="1"/>
        <v>Thi</v>
      </c>
      <c r="V35" s="72"/>
    </row>
    <row r="36" spans="1:22" ht="27" customHeight="1">
      <c r="A36" s="66">
        <v>28</v>
      </c>
      <c r="B36" s="32" t="s">
        <v>76</v>
      </c>
      <c r="C36" s="33" t="s">
        <v>75</v>
      </c>
      <c r="D36" s="34">
        <v>1988</v>
      </c>
      <c r="E36" s="67">
        <f>'I.1'!E37</f>
        <v>7.5</v>
      </c>
      <c r="F36" s="68"/>
      <c r="G36" s="67">
        <f>'I.2'!E37</f>
        <v>8</v>
      </c>
      <c r="H36" s="69">
        <f>'II'!E37</f>
        <v>6.4</v>
      </c>
      <c r="I36" s="69"/>
      <c r="J36" s="69">
        <f>'III.1'!E37</f>
        <v>8.5</v>
      </c>
      <c r="K36" s="69">
        <f>'III.2'!E37</f>
        <v>7.5</v>
      </c>
      <c r="L36" s="67">
        <f>'IV'!E37</f>
        <v>8.5</v>
      </c>
      <c r="M36" s="67">
        <f>'V.1'!E37</f>
        <v>7</v>
      </c>
      <c r="N36" s="69">
        <f>'V.2'!E37</f>
        <v>7.5</v>
      </c>
      <c r="O36" s="67">
        <f>'V.3'!E37</f>
        <v>7.5</v>
      </c>
      <c r="P36" s="69">
        <f>VI!E37</f>
        <v>8</v>
      </c>
      <c r="Q36" s="67">
        <f>NCTT!E36</f>
        <v>8</v>
      </c>
      <c r="R36" s="69"/>
      <c r="S36" s="69"/>
      <c r="T36" s="70">
        <f t="shared" si="0"/>
        <v>7.67</v>
      </c>
      <c r="U36" s="71" t="str">
        <f t="shared" si="1"/>
        <v>Viết KL</v>
      </c>
      <c r="V36" s="72"/>
    </row>
    <row r="37" spans="1:22" ht="27" customHeight="1">
      <c r="A37" s="66">
        <v>29</v>
      </c>
      <c r="B37" s="32" t="s">
        <v>77</v>
      </c>
      <c r="C37" s="33" t="s">
        <v>35</v>
      </c>
      <c r="D37" s="34">
        <v>1987</v>
      </c>
      <c r="E37" s="67">
        <f>'I.1'!E38</f>
        <v>5.5</v>
      </c>
      <c r="F37" s="68"/>
      <c r="G37" s="67">
        <f>'I.2'!E38</f>
        <v>8</v>
      </c>
      <c r="H37" s="69">
        <f>'II'!E38</f>
        <v>8</v>
      </c>
      <c r="I37" s="69"/>
      <c r="J37" s="69">
        <f>'III.1'!E38</f>
        <v>7</v>
      </c>
      <c r="K37" s="69">
        <f>'III.2'!E38</f>
        <v>7.5</v>
      </c>
      <c r="L37" s="67">
        <f>'IV'!E38</f>
        <v>7</v>
      </c>
      <c r="M37" s="67">
        <f>'V.1'!E38</f>
        <v>7</v>
      </c>
      <c r="N37" s="69">
        <f>'V.2'!E38</f>
        <v>6.5</v>
      </c>
      <c r="O37" s="67">
        <f>'V.3'!E38</f>
        <v>7</v>
      </c>
      <c r="P37" s="69">
        <f>VI!E38</f>
        <v>8</v>
      </c>
      <c r="Q37" s="67">
        <f>NCTT!E37</f>
        <v>7.5</v>
      </c>
      <c r="R37" s="69"/>
      <c r="S37" s="69"/>
      <c r="T37" s="70">
        <f t="shared" si="0"/>
        <v>7.18</v>
      </c>
      <c r="U37" s="71" t="str">
        <f t="shared" si="1"/>
        <v>Thi</v>
      </c>
      <c r="V37" s="72"/>
    </row>
    <row r="38" spans="1:22" ht="27" customHeight="1">
      <c r="A38" s="66">
        <v>30</v>
      </c>
      <c r="B38" s="32" t="s">
        <v>33</v>
      </c>
      <c r="C38" s="33" t="s">
        <v>35</v>
      </c>
      <c r="D38" s="34">
        <v>1983</v>
      </c>
      <c r="E38" s="67">
        <f>'I.1'!E39</f>
        <v>7</v>
      </c>
      <c r="F38" s="68"/>
      <c r="G38" s="67">
        <f>'I.2'!E39</f>
        <v>7</v>
      </c>
      <c r="H38" s="69">
        <f>'II'!E39</f>
        <v>5.8</v>
      </c>
      <c r="I38" s="69"/>
      <c r="J38" s="69">
        <f>'III.1'!E39</f>
        <v>7.5</v>
      </c>
      <c r="K38" s="69">
        <f>'III.2'!E39</f>
        <v>7.5</v>
      </c>
      <c r="L38" s="67">
        <f>'IV'!E39</f>
        <v>7</v>
      </c>
      <c r="M38" s="67">
        <f>'V.1'!E39</f>
        <v>6</v>
      </c>
      <c r="N38" s="69">
        <f>'V.2'!E39</f>
        <v>7</v>
      </c>
      <c r="O38" s="67">
        <f>'V.3'!E39</f>
        <v>5.5</v>
      </c>
      <c r="P38" s="69">
        <f>VI!E39</f>
        <v>8</v>
      </c>
      <c r="Q38" s="67">
        <f>NCTT!E38</f>
        <v>6</v>
      </c>
      <c r="R38" s="69"/>
      <c r="S38" s="69"/>
      <c r="T38" s="70">
        <f t="shared" si="0"/>
        <v>6.75</v>
      </c>
      <c r="U38" s="71" t="str">
        <f t="shared" si="1"/>
        <v>Thi</v>
      </c>
      <c r="V38" s="72"/>
    </row>
    <row r="39" spans="1:22" s="96" customFormat="1" ht="27" customHeight="1">
      <c r="A39" s="88">
        <v>31</v>
      </c>
      <c r="B39" s="89" t="s">
        <v>78</v>
      </c>
      <c r="C39" s="90" t="s">
        <v>35</v>
      </c>
      <c r="D39" s="91">
        <v>1986</v>
      </c>
      <c r="E39" s="92">
        <f>'I.1'!E40</f>
        <v>7.5</v>
      </c>
      <c r="F39" s="93"/>
      <c r="G39" s="92">
        <f>'I.2'!E40</f>
        <v>9</v>
      </c>
      <c r="H39" s="94">
        <f>'II'!E40</f>
        <v>6.6</v>
      </c>
      <c r="I39" s="94"/>
      <c r="J39" s="94">
        <f>'III.1'!E40</f>
        <v>7.5</v>
      </c>
      <c r="K39" s="94">
        <f>'III.2'!E40</f>
        <v>8</v>
      </c>
      <c r="L39" s="92">
        <f>'IV'!E40</f>
        <v>7</v>
      </c>
      <c r="M39" s="92">
        <f>'V.1'!E40</f>
        <v>7</v>
      </c>
      <c r="N39" s="69">
        <f>'V.2'!E40</f>
        <v>7.5</v>
      </c>
      <c r="O39" s="67">
        <f>'V.3'!E40</f>
        <v>7.5</v>
      </c>
      <c r="P39" s="94">
        <f>VI!E40</f>
        <v>7.5</v>
      </c>
      <c r="Q39" s="67">
        <f>NCTT!E39</f>
        <v>8.5</v>
      </c>
      <c r="R39" s="94"/>
      <c r="S39" s="94"/>
      <c r="T39" s="70">
        <f t="shared" si="0"/>
        <v>7.6</v>
      </c>
      <c r="U39" s="71" t="str">
        <f t="shared" si="1"/>
        <v>Viết KL</v>
      </c>
      <c r="V39" s="95"/>
    </row>
    <row r="40" spans="1:22" ht="27" customHeight="1">
      <c r="A40" s="66">
        <v>32</v>
      </c>
      <c r="B40" s="32" t="s">
        <v>29</v>
      </c>
      <c r="C40" s="33" t="s">
        <v>28</v>
      </c>
      <c r="D40" s="34">
        <v>1986</v>
      </c>
      <c r="E40" s="67">
        <f>'I.1'!E41</f>
        <v>5.5</v>
      </c>
      <c r="F40" s="68"/>
      <c r="G40" s="67">
        <f>'I.2'!E41</f>
        <v>7</v>
      </c>
      <c r="H40" s="69">
        <f>'II'!E41</f>
        <v>7.2</v>
      </c>
      <c r="I40" s="69"/>
      <c r="J40" s="69">
        <f>'III.1'!E41</f>
        <v>7.5</v>
      </c>
      <c r="K40" s="69">
        <f>'III.2'!E41</f>
        <v>7</v>
      </c>
      <c r="L40" s="67">
        <f>'IV'!E41</f>
        <v>7</v>
      </c>
      <c r="M40" s="67">
        <f>'V.1'!E41</f>
        <v>6.5</v>
      </c>
      <c r="N40" s="69">
        <f>'V.2'!E41</f>
        <v>6.5</v>
      </c>
      <c r="O40" s="67">
        <f>'V.3'!E41</f>
        <v>7</v>
      </c>
      <c r="P40" s="69">
        <f>VI!E41</f>
        <v>8</v>
      </c>
      <c r="Q40" s="67">
        <f>NCTT!E40</f>
        <v>6.5</v>
      </c>
      <c r="R40" s="69"/>
      <c r="S40" s="69"/>
      <c r="T40" s="70">
        <f t="shared" si="0"/>
        <v>6.88</v>
      </c>
      <c r="U40" s="71" t="str">
        <f t="shared" si="1"/>
        <v>Thi</v>
      </c>
      <c r="V40" s="72"/>
    </row>
    <row r="41" spans="1:22" ht="27" customHeight="1">
      <c r="A41" s="66">
        <v>33</v>
      </c>
      <c r="B41" s="32" t="s">
        <v>79</v>
      </c>
      <c r="C41" s="33" t="s">
        <v>36</v>
      </c>
      <c r="D41" s="34">
        <v>1986</v>
      </c>
      <c r="E41" s="67">
        <f>'I.1'!E42</f>
        <v>6.5</v>
      </c>
      <c r="F41" s="68"/>
      <c r="G41" s="67">
        <f>'I.2'!E42</f>
        <v>8</v>
      </c>
      <c r="H41" s="69">
        <f>'II'!E42</f>
        <v>5</v>
      </c>
      <c r="I41" s="69"/>
      <c r="J41" s="69">
        <f>'III.1'!E42</f>
        <v>7.5</v>
      </c>
      <c r="K41" s="69">
        <f>'III.2'!E42</f>
        <v>8</v>
      </c>
      <c r="L41" s="67">
        <f>'IV'!E42</f>
        <v>7</v>
      </c>
      <c r="M41" s="67">
        <f>'V.1'!E42</f>
        <v>6.5</v>
      </c>
      <c r="N41" s="69">
        <f>'V.2'!E42</f>
        <v>6.5</v>
      </c>
      <c r="O41" s="67">
        <f>'V.3'!E42</f>
        <v>7</v>
      </c>
      <c r="P41" s="69">
        <f>VI!E42</f>
        <v>7.5</v>
      </c>
      <c r="Q41" s="67">
        <f>NCTT!E41</f>
        <v>8</v>
      </c>
      <c r="R41" s="69"/>
      <c r="S41" s="69"/>
      <c r="T41" s="70">
        <f t="shared" si="0"/>
        <v>7.05</v>
      </c>
      <c r="U41" s="71" t="str">
        <f t="shared" si="1"/>
        <v>Thi</v>
      </c>
      <c r="V41" s="72"/>
    </row>
    <row r="42" spans="1:22" ht="27" customHeight="1">
      <c r="A42" s="66">
        <v>34</v>
      </c>
      <c r="B42" s="32" t="s">
        <v>80</v>
      </c>
      <c r="C42" s="33" t="s">
        <v>81</v>
      </c>
      <c r="D42" s="34">
        <v>1979</v>
      </c>
      <c r="E42" s="67">
        <f>'I.1'!E43</f>
        <v>5</v>
      </c>
      <c r="F42" s="68"/>
      <c r="G42" s="67">
        <f>'I.2'!E43</f>
        <v>7.5</v>
      </c>
      <c r="H42" s="69">
        <f>'II'!E43</f>
        <v>6.2</v>
      </c>
      <c r="I42" s="69"/>
      <c r="J42" s="69">
        <f>'III.1'!E43</f>
        <v>7</v>
      </c>
      <c r="K42" s="69">
        <f>'III.2'!E43</f>
        <v>7.5</v>
      </c>
      <c r="L42" s="67">
        <f>'IV'!E43</f>
        <v>6.5</v>
      </c>
      <c r="M42" s="67">
        <f>'V.1'!E43</f>
        <v>5.5</v>
      </c>
      <c r="N42" s="69">
        <f>'V.2'!E43</f>
        <v>6.5</v>
      </c>
      <c r="O42" s="67">
        <f>'V.3'!E43</f>
        <v>5.5</v>
      </c>
      <c r="P42" s="69">
        <f>VI!E43</f>
        <v>6.5</v>
      </c>
      <c r="Q42" s="67">
        <f>NCTT!E42</f>
        <v>8</v>
      </c>
      <c r="R42" s="69"/>
      <c r="S42" s="69"/>
      <c r="T42" s="70">
        <f t="shared" si="0"/>
        <v>6.52</v>
      </c>
      <c r="U42" s="71" t="str">
        <f t="shared" si="1"/>
        <v>Thi</v>
      </c>
      <c r="V42" s="72"/>
    </row>
    <row r="43" spans="1:22" ht="27" customHeight="1">
      <c r="A43" s="66">
        <v>35</v>
      </c>
      <c r="B43" s="32" t="s">
        <v>25</v>
      </c>
      <c r="C43" s="33" t="s">
        <v>82</v>
      </c>
      <c r="D43" s="34">
        <v>1984</v>
      </c>
      <c r="E43" s="67">
        <f>'I.1'!E44</f>
        <v>6.5</v>
      </c>
      <c r="F43" s="68"/>
      <c r="G43" s="67">
        <f>'I.2'!E44</f>
        <v>8</v>
      </c>
      <c r="H43" s="69">
        <f>'II'!E44</f>
        <v>5.6</v>
      </c>
      <c r="I43" s="69"/>
      <c r="J43" s="69">
        <f>'III.1'!E44</f>
        <v>7</v>
      </c>
      <c r="K43" s="69">
        <f>'III.2'!E44</f>
        <v>6.5</v>
      </c>
      <c r="L43" s="67">
        <f>'IV'!E44</f>
        <v>6.5</v>
      </c>
      <c r="M43" s="67">
        <f>'V.1'!E44</f>
        <v>6.5</v>
      </c>
      <c r="N43" s="69">
        <f>'V.2'!E44</f>
        <v>6.5</v>
      </c>
      <c r="O43" s="67">
        <f>'V.3'!E44</f>
        <v>6</v>
      </c>
      <c r="P43" s="69">
        <f>VI!E44</f>
        <v>6.5</v>
      </c>
      <c r="Q43" s="67">
        <f>NCTT!E43</f>
        <v>8</v>
      </c>
      <c r="R43" s="69"/>
      <c r="S43" s="69"/>
      <c r="T43" s="70">
        <f t="shared" si="0"/>
        <v>6.69</v>
      </c>
      <c r="U43" s="71" t="str">
        <f t="shared" si="1"/>
        <v>Thi</v>
      </c>
      <c r="V43" s="72"/>
    </row>
    <row r="44" spans="1:22" ht="27" customHeight="1">
      <c r="A44" s="66">
        <v>36</v>
      </c>
      <c r="B44" s="32" t="s">
        <v>83</v>
      </c>
      <c r="C44" s="33" t="s">
        <v>84</v>
      </c>
      <c r="D44" s="34">
        <v>1989</v>
      </c>
      <c r="E44" s="67">
        <f>'I.1'!E45</f>
        <v>6</v>
      </c>
      <c r="F44" s="68"/>
      <c r="G44" s="67">
        <f>'I.2'!E45</f>
        <v>8</v>
      </c>
      <c r="H44" s="69">
        <f>'II'!E45</f>
        <v>7</v>
      </c>
      <c r="I44" s="69"/>
      <c r="J44" s="69">
        <f>'III.1'!E45</f>
        <v>7</v>
      </c>
      <c r="K44" s="69">
        <f>'III.2'!E45</f>
        <v>8</v>
      </c>
      <c r="L44" s="67">
        <f>'IV'!E45</f>
        <v>7</v>
      </c>
      <c r="M44" s="67">
        <f>'V.1'!E45</f>
        <v>6.5</v>
      </c>
      <c r="N44" s="69">
        <f>'V.2'!E45</f>
        <v>6.5</v>
      </c>
      <c r="O44" s="67">
        <f>'V.3'!E45</f>
        <v>5.5</v>
      </c>
      <c r="P44" s="69">
        <f>VI!E45</f>
        <v>8</v>
      </c>
      <c r="Q44" s="67" t="str">
        <f>NCTT!E44</f>
        <v>Không đạt (bài giống nhau)</v>
      </c>
      <c r="R44" s="69"/>
      <c r="S44" s="69"/>
      <c r="T44" s="70">
        <f t="shared" si="0"/>
        <v>6.32</v>
      </c>
      <c r="U44" s="71" t="str">
        <f t="shared" si="1"/>
        <v>Thi</v>
      </c>
      <c r="V44" s="72"/>
    </row>
    <row r="45" spans="1:22" s="96" customFormat="1" ht="27" customHeight="1">
      <c r="A45" s="88">
        <v>37</v>
      </c>
      <c r="B45" s="89" t="s">
        <v>85</v>
      </c>
      <c r="C45" s="90" t="s">
        <v>13</v>
      </c>
      <c r="D45" s="91">
        <v>1989</v>
      </c>
      <c r="E45" s="92">
        <f>'I.1'!E46</f>
        <v>6</v>
      </c>
      <c r="F45" s="93"/>
      <c r="G45" s="92">
        <f>'I.2'!E46</f>
        <v>9</v>
      </c>
      <c r="H45" s="69">
        <f>'II'!E46</f>
        <v>7.8</v>
      </c>
      <c r="I45" s="69"/>
      <c r="J45" s="69">
        <f>'III.1'!E46</f>
        <v>8</v>
      </c>
      <c r="K45" s="69">
        <f>'III.2'!E46</f>
        <v>8.5</v>
      </c>
      <c r="L45" s="67">
        <f>'IV'!E46</f>
        <v>8.5</v>
      </c>
      <c r="M45" s="67">
        <f>'V.1'!E46</f>
        <v>7.5</v>
      </c>
      <c r="N45" s="69">
        <f>'V.2'!E46</f>
        <v>8</v>
      </c>
      <c r="O45" s="67">
        <f>'V.3'!E46</f>
        <v>8</v>
      </c>
      <c r="P45" s="94">
        <f>VI!E46</f>
        <v>8.5</v>
      </c>
      <c r="Q45" s="67">
        <f>NCTT!E45</f>
        <v>8</v>
      </c>
      <c r="R45" s="94"/>
      <c r="S45" s="94"/>
      <c r="T45" s="70">
        <f t="shared" si="0"/>
        <v>7.98</v>
      </c>
      <c r="U45" s="71" t="str">
        <f t="shared" si="1"/>
        <v>Viết KL</v>
      </c>
      <c r="V45" s="95"/>
    </row>
    <row r="46" spans="1:22" ht="27" customHeight="1">
      <c r="A46" s="66">
        <v>38</v>
      </c>
      <c r="B46" s="32" t="s">
        <v>86</v>
      </c>
      <c r="C46" s="33" t="s">
        <v>87</v>
      </c>
      <c r="D46" s="34">
        <v>1983</v>
      </c>
      <c r="E46" s="67">
        <f>'I.1'!E47</f>
        <v>5.5</v>
      </c>
      <c r="F46" s="68"/>
      <c r="G46" s="67">
        <f>'I.2'!E47</f>
        <v>8</v>
      </c>
      <c r="H46" s="69">
        <f>'II'!E47</f>
        <v>5.4</v>
      </c>
      <c r="I46" s="69"/>
      <c r="J46" s="69">
        <f>'III.1'!E47</f>
        <v>7.5</v>
      </c>
      <c r="K46" s="69">
        <f>'III.2'!E47</f>
        <v>7</v>
      </c>
      <c r="L46" s="67">
        <f>'IV'!E47</f>
        <v>8</v>
      </c>
      <c r="M46" s="67">
        <f>'V.1'!E47</f>
        <v>6</v>
      </c>
      <c r="N46" s="69">
        <f>'V.2'!E47</f>
        <v>7</v>
      </c>
      <c r="O46" s="67">
        <f>'V.3'!E47</f>
        <v>7.5</v>
      </c>
      <c r="P46" s="69">
        <f>VI!E47</f>
        <v>8</v>
      </c>
      <c r="Q46" s="67">
        <f>NCTT!E46</f>
        <v>7.5</v>
      </c>
      <c r="R46" s="69"/>
      <c r="S46" s="69"/>
      <c r="T46" s="70">
        <f t="shared" si="0"/>
        <v>7.04</v>
      </c>
      <c r="U46" s="71" t="str">
        <f t="shared" si="1"/>
        <v>Thi</v>
      </c>
      <c r="V46" s="72"/>
    </row>
    <row r="47" spans="1:22" ht="30.75" customHeight="1">
      <c r="A47" s="66">
        <v>39</v>
      </c>
      <c r="B47" s="32" t="s">
        <v>88</v>
      </c>
      <c r="C47" s="33" t="s">
        <v>89</v>
      </c>
      <c r="D47" s="34">
        <v>1992</v>
      </c>
      <c r="E47" s="67">
        <f>'I.1'!E48</f>
        <v>3</v>
      </c>
      <c r="F47" s="68">
        <v>6.5</v>
      </c>
      <c r="G47" s="67">
        <f>'I.2'!E48</f>
        <v>8.5</v>
      </c>
      <c r="H47" s="69">
        <f>'II'!E48</f>
        <v>6</v>
      </c>
      <c r="I47" s="69"/>
      <c r="J47" s="69">
        <f>'III.1'!E48</f>
        <v>8</v>
      </c>
      <c r="K47" s="69">
        <f>'III.2'!E48</f>
        <v>8.5</v>
      </c>
      <c r="L47" s="67">
        <f>'IV'!E48</f>
        <v>8</v>
      </c>
      <c r="M47" s="67">
        <f>'V.1'!E48</f>
        <v>6.5</v>
      </c>
      <c r="N47" s="69">
        <f>'V.2'!E48</f>
        <v>7</v>
      </c>
      <c r="O47" s="67">
        <f>'V.3'!E48</f>
        <v>7</v>
      </c>
      <c r="P47" s="69">
        <f>VI!E48</f>
        <v>7.5</v>
      </c>
      <c r="Q47" s="67">
        <f>NCTT!E47</f>
        <v>8</v>
      </c>
      <c r="R47" s="69"/>
      <c r="S47" s="69"/>
      <c r="T47" s="70">
        <f t="shared" si="0"/>
        <v>7.41</v>
      </c>
      <c r="U47" s="71" t="str">
        <f t="shared" si="1"/>
        <v>Thi</v>
      </c>
      <c r="V47" s="72"/>
    </row>
    <row r="48" spans="1:22" ht="27" customHeight="1">
      <c r="A48" s="66">
        <v>40</v>
      </c>
      <c r="B48" s="32" t="s">
        <v>90</v>
      </c>
      <c r="C48" s="33" t="s">
        <v>91</v>
      </c>
      <c r="D48" s="34">
        <v>1986</v>
      </c>
      <c r="E48" s="67">
        <f>'I.1'!E49</f>
        <v>3.5</v>
      </c>
      <c r="F48" s="68">
        <v>6.5</v>
      </c>
      <c r="G48" s="67">
        <f>'I.2'!E49</f>
        <v>7.5</v>
      </c>
      <c r="H48" s="69">
        <f>'II'!E49</f>
        <v>6</v>
      </c>
      <c r="I48" s="69"/>
      <c r="J48" s="69">
        <f>'III.1'!E49</f>
        <v>7</v>
      </c>
      <c r="K48" s="69">
        <f>'III.2'!E49</f>
        <v>7</v>
      </c>
      <c r="L48" s="67">
        <f>'IV'!E49</f>
        <v>7</v>
      </c>
      <c r="M48" s="67">
        <f>'V.1'!E49</f>
        <v>5.5</v>
      </c>
      <c r="N48" s="69">
        <f>'V.2'!E49</f>
        <v>7</v>
      </c>
      <c r="O48" s="67">
        <f>'V.3'!E49</f>
        <v>6</v>
      </c>
      <c r="P48" s="69">
        <f>VI!E49</f>
        <v>7.5</v>
      </c>
      <c r="Q48" s="67">
        <f>NCTT!E48</f>
        <v>7</v>
      </c>
      <c r="R48" s="69"/>
      <c r="S48" s="69"/>
      <c r="T48" s="70">
        <f t="shared" si="0"/>
        <v>6.73</v>
      </c>
      <c r="U48" s="71" t="str">
        <f t="shared" si="1"/>
        <v>Thi</v>
      </c>
      <c r="V48" s="72"/>
    </row>
    <row r="49" spans="1:22" s="96" customFormat="1" ht="27" customHeight="1">
      <c r="A49" s="88">
        <v>41</v>
      </c>
      <c r="B49" s="89" t="s">
        <v>92</v>
      </c>
      <c r="C49" s="90" t="s">
        <v>93</v>
      </c>
      <c r="D49" s="91">
        <v>1979</v>
      </c>
      <c r="E49" s="92">
        <f>'I.1'!E50</f>
        <v>5</v>
      </c>
      <c r="F49" s="93"/>
      <c r="G49" s="92">
        <f>'I.2'!E50</f>
        <v>8.5</v>
      </c>
      <c r="H49" s="69">
        <f>'II'!E50</f>
        <v>5.8</v>
      </c>
      <c r="I49" s="69"/>
      <c r="J49" s="69">
        <f>'III.1'!E50</f>
        <v>6.5</v>
      </c>
      <c r="K49" s="69">
        <f>'III.2'!E50</f>
        <v>7.5</v>
      </c>
      <c r="L49" s="67">
        <f>'IV'!E50</f>
        <v>7</v>
      </c>
      <c r="M49" s="67">
        <f>'V.1'!E50</f>
        <v>5.5</v>
      </c>
      <c r="N49" s="69">
        <f>'V.2'!E50</f>
        <v>6.5</v>
      </c>
      <c r="O49" s="67">
        <f>'V.3'!E50</f>
        <v>6.5</v>
      </c>
      <c r="P49" s="94">
        <f>VI!E50</f>
        <v>6.5</v>
      </c>
      <c r="Q49" s="67">
        <f>NCTT!E49</f>
        <v>6.5</v>
      </c>
      <c r="R49" s="94"/>
      <c r="S49" s="94"/>
      <c r="T49" s="70">
        <f t="shared" si="0"/>
        <v>6.53</v>
      </c>
      <c r="U49" s="71" t="str">
        <f t="shared" si="1"/>
        <v>Thi</v>
      </c>
      <c r="V49" s="95"/>
    </row>
    <row r="50" spans="1:22" ht="27" customHeight="1">
      <c r="A50" s="66">
        <v>42</v>
      </c>
      <c r="B50" s="32" t="s">
        <v>94</v>
      </c>
      <c r="C50" s="33" t="s">
        <v>95</v>
      </c>
      <c r="D50" s="34">
        <v>1986</v>
      </c>
      <c r="E50" s="67">
        <f>'I.1'!E51</f>
        <v>5.5</v>
      </c>
      <c r="F50" s="68"/>
      <c r="G50" s="67">
        <f>'I.2'!E51</f>
        <v>7.5</v>
      </c>
      <c r="H50" s="69">
        <f>'II'!E51</f>
        <v>5.6</v>
      </c>
      <c r="I50" s="69"/>
      <c r="J50" s="69">
        <f>'III.1'!E51</f>
        <v>8</v>
      </c>
      <c r="K50" s="69">
        <f>'III.2'!E51</f>
        <v>7.5</v>
      </c>
      <c r="L50" s="67">
        <f>'IV'!E51</f>
        <v>7.5</v>
      </c>
      <c r="M50" s="67">
        <f>'V.1'!E51</f>
        <v>6.5</v>
      </c>
      <c r="N50" s="69">
        <f>'V.2'!E51</f>
        <v>7</v>
      </c>
      <c r="O50" s="67">
        <f>'V.3'!E51</f>
        <v>7</v>
      </c>
      <c r="P50" s="69">
        <f>VI!E51</f>
        <v>8.5</v>
      </c>
      <c r="Q50" s="67">
        <f>NCTT!E50</f>
        <v>7</v>
      </c>
      <c r="R50" s="69"/>
      <c r="S50" s="69"/>
      <c r="T50" s="70">
        <f t="shared" si="0"/>
        <v>7.05</v>
      </c>
      <c r="U50" s="71" t="str">
        <f t="shared" si="1"/>
        <v>Thi</v>
      </c>
      <c r="V50" s="72"/>
    </row>
    <row r="51" spans="1:22" s="96" customFormat="1" ht="27" customHeight="1">
      <c r="A51" s="88">
        <v>43</v>
      </c>
      <c r="B51" s="134" t="s">
        <v>96</v>
      </c>
      <c r="C51" s="135" t="s">
        <v>97</v>
      </c>
      <c r="D51" s="136">
        <v>1992</v>
      </c>
      <c r="E51" s="92">
        <f>'I.1'!E52</f>
        <v>7.5</v>
      </c>
      <c r="F51" s="93"/>
      <c r="G51" s="92">
        <f>'I.2'!E52</f>
        <v>8.5</v>
      </c>
      <c r="H51" s="94">
        <f>'II'!E52</f>
        <v>8</v>
      </c>
      <c r="I51" s="94"/>
      <c r="J51" s="94">
        <f>'III.1'!E52</f>
        <v>8</v>
      </c>
      <c r="K51" s="94">
        <f>'III.2'!E52</f>
        <v>9</v>
      </c>
      <c r="L51" s="92">
        <f>'IV'!E52</f>
        <v>7.5</v>
      </c>
      <c r="M51" s="92">
        <f>'V.1'!E52</f>
        <v>6.5</v>
      </c>
      <c r="N51" s="69">
        <f>'V.2'!E52</f>
        <v>7.5</v>
      </c>
      <c r="O51" s="67">
        <f>'V.3'!E52</f>
        <v>7.5</v>
      </c>
      <c r="P51" s="94">
        <f>VI!E52</f>
        <v>8.5</v>
      </c>
      <c r="Q51" s="67">
        <f>NCTT!E51</f>
        <v>8.5</v>
      </c>
      <c r="R51" s="94"/>
      <c r="S51" s="94"/>
      <c r="T51" s="70">
        <f t="shared" si="0"/>
        <v>7.91</v>
      </c>
      <c r="U51" s="71" t="str">
        <f t="shared" si="1"/>
        <v>Viết KL</v>
      </c>
      <c r="V51" s="95"/>
    </row>
    <row r="52" spans="1:22" ht="27" customHeight="1">
      <c r="A52" s="66">
        <v>44</v>
      </c>
      <c r="B52" s="137" t="s">
        <v>98</v>
      </c>
      <c r="C52" s="23" t="s">
        <v>99</v>
      </c>
      <c r="D52" s="24">
        <v>1989</v>
      </c>
      <c r="E52" s="67">
        <f>'I.1'!E53</f>
        <v>6</v>
      </c>
      <c r="F52" s="68"/>
      <c r="G52" s="67">
        <f>'I.2'!E53</f>
        <v>8</v>
      </c>
      <c r="H52" s="69">
        <f>'II'!E53</f>
        <v>7.8</v>
      </c>
      <c r="I52" s="69"/>
      <c r="J52" s="69">
        <f>'III.1'!E53</f>
        <v>8</v>
      </c>
      <c r="K52" s="69">
        <f>'III.2'!E53</f>
        <v>8</v>
      </c>
      <c r="L52" s="67">
        <f>'IV'!E53</f>
        <v>7.5</v>
      </c>
      <c r="M52" s="67">
        <f>'V.1'!E53</f>
        <v>7</v>
      </c>
      <c r="N52" s="69">
        <f>'V.2'!E53</f>
        <v>7</v>
      </c>
      <c r="O52" s="67">
        <f>'V.3'!E53</f>
        <v>6</v>
      </c>
      <c r="P52" s="69">
        <f>VI!E53</f>
        <v>8.5</v>
      </c>
      <c r="Q52" s="67">
        <f>NCTT!E52</f>
        <v>8</v>
      </c>
      <c r="R52" s="69"/>
      <c r="S52" s="69"/>
      <c r="T52" s="70">
        <f t="shared" si="0"/>
        <v>7.44</v>
      </c>
      <c r="U52" s="71" t="str">
        <f t="shared" si="1"/>
        <v>Viết KL</v>
      </c>
      <c r="V52" s="72"/>
    </row>
    <row r="53" spans="1:22" ht="27" customHeight="1">
      <c r="A53" s="66">
        <v>45</v>
      </c>
      <c r="B53" s="22" t="s">
        <v>100</v>
      </c>
      <c r="C53" s="23" t="s">
        <v>37</v>
      </c>
      <c r="D53" s="24">
        <v>1990</v>
      </c>
      <c r="E53" s="67">
        <f>'I.1'!E54</f>
        <v>7</v>
      </c>
      <c r="F53" s="68"/>
      <c r="G53" s="67">
        <f>'I.2'!E54</f>
        <v>8</v>
      </c>
      <c r="H53" s="69">
        <f>'II'!E54</f>
        <v>7.4</v>
      </c>
      <c r="I53" s="69"/>
      <c r="J53" s="69">
        <f>'III.1'!E54</f>
        <v>7</v>
      </c>
      <c r="K53" s="69">
        <f>'III.2'!E54</f>
        <v>7</v>
      </c>
      <c r="L53" s="67">
        <f>'IV'!E54</f>
        <v>7</v>
      </c>
      <c r="M53" s="67">
        <f>'V.1'!E54</f>
        <v>7</v>
      </c>
      <c r="N53" s="69">
        <f>'V.2'!E54</f>
        <v>7</v>
      </c>
      <c r="O53" s="67">
        <f>'V.3'!E54</f>
        <v>7</v>
      </c>
      <c r="P53" s="69">
        <f>VI!E54</f>
        <v>8</v>
      </c>
      <c r="Q53" s="67">
        <f>NCTT!E53</f>
        <v>7</v>
      </c>
      <c r="R53" s="69"/>
      <c r="S53" s="69"/>
      <c r="T53" s="70">
        <f t="shared" si="0"/>
        <v>7.22</v>
      </c>
      <c r="U53" s="71" t="str">
        <f t="shared" si="1"/>
        <v>Viết KL</v>
      </c>
      <c r="V53" s="72"/>
    </row>
    <row r="54" spans="1:22" ht="27" customHeight="1">
      <c r="A54" s="66">
        <v>46</v>
      </c>
      <c r="B54" s="22" t="s">
        <v>101</v>
      </c>
      <c r="C54" s="23" t="s">
        <v>102</v>
      </c>
      <c r="D54" s="24">
        <v>1985</v>
      </c>
      <c r="E54" s="67">
        <f>'I.1'!E55</f>
        <v>5</v>
      </c>
      <c r="F54" s="68"/>
      <c r="G54" s="67">
        <f>'I.2'!E55</f>
        <v>8</v>
      </c>
      <c r="H54" s="69">
        <f>'II'!E55</f>
        <v>4.2</v>
      </c>
      <c r="I54" s="69">
        <v>5</v>
      </c>
      <c r="J54" s="69">
        <f>'III.1'!E55</f>
        <v>7</v>
      </c>
      <c r="K54" s="69">
        <f>'III.2'!E55</f>
        <v>7</v>
      </c>
      <c r="L54" s="67">
        <f>'IV'!E55</f>
        <v>7</v>
      </c>
      <c r="M54" s="67">
        <f>'V.1'!E55</f>
        <v>6</v>
      </c>
      <c r="N54" s="69">
        <f>'V.2'!E55</f>
        <v>6.5</v>
      </c>
      <c r="O54" s="67">
        <f>'V.3'!E55</f>
        <v>5.5</v>
      </c>
      <c r="P54" s="69">
        <f>VI!E55</f>
        <v>6.5</v>
      </c>
      <c r="Q54" s="67">
        <f>NCTT!E54</f>
        <v>6.5</v>
      </c>
      <c r="R54" s="69"/>
      <c r="S54" s="69"/>
      <c r="T54" s="70">
        <f t="shared" si="0"/>
        <v>6.36</v>
      </c>
      <c r="U54" s="71" t="str">
        <f t="shared" si="1"/>
        <v>Thi</v>
      </c>
      <c r="V54" s="72"/>
    </row>
    <row r="55" spans="1:22" ht="27" customHeight="1">
      <c r="A55" s="66">
        <v>47</v>
      </c>
      <c r="B55" s="22" t="s">
        <v>103</v>
      </c>
      <c r="C55" s="23" t="s">
        <v>104</v>
      </c>
      <c r="D55" s="25">
        <v>1986</v>
      </c>
      <c r="E55" s="67">
        <f>'I.1'!E56</f>
        <v>3</v>
      </c>
      <c r="F55" s="68">
        <v>6.5</v>
      </c>
      <c r="G55" s="67">
        <f>'I.2'!E56</f>
        <v>8</v>
      </c>
      <c r="H55" s="69">
        <f>'II'!E56</f>
        <v>5.8</v>
      </c>
      <c r="I55" s="69"/>
      <c r="J55" s="69">
        <f>'III.1'!E56</f>
        <v>7.5</v>
      </c>
      <c r="K55" s="69">
        <f>'III.2'!E56</f>
        <v>8</v>
      </c>
      <c r="L55" s="67">
        <f>'IV'!E56</f>
        <v>8</v>
      </c>
      <c r="M55" s="67">
        <f>'V.1'!E56</f>
        <v>6.5</v>
      </c>
      <c r="N55" s="69">
        <f>'V.2'!E56</f>
        <v>7</v>
      </c>
      <c r="O55" s="67">
        <f>'V.3'!E56</f>
        <v>6</v>
      </c>
      <c r="P55" s="69">
        <f>VI!E56</f>
        <v>6.5</v>
      </c>
      <c r="Q55" s="67">
        <f>NCTT!E55</f>
        <v>7</v>
      </c>
      <c r="R55" s="69"/>
      <c r="S55" s="69"/>
      <c r="T55" s="70">
        <f t="shared" si="0"/>
        <v>6.98</v>
      </c>
      <c r="U55" s="71" t="str">
        <f t="shared" si="1"/>
        <v>Thi</v>
      </c>
      <c r="V55" s="78"/>
    </row>
    <row r="56" spans="1:22" ht="27" customHeight="1">
      <c r="A56" s="66">
        <v>48</v>
      </c>
      <c r="B56" s="32" t="s">
        <v>105</v>
      </c>
      <c r="C56" s="33" t="s">
        <v>106</v>
      </c>
      <c r="D56" s="34">
        <v>1992</v>
      </c>
      <c r="E56" s="67">
        <f>'I.1'!E57</f>
        <v>6.5</v>
      </c>
      <c r="F56" s="68"/>
      <c r="G56" s="67">
        <f>'I.2'!E57</f>
        <v>8</v>
      </c>
      <c r="H56" s="69">
        <f>'II'!E57</f>
        <v>7.4</v>
      </c>
      <c r="I56" s="69"/>
      <c r="J56" s="69">
        <f>'III.1'!E57</f>
        <v>7.5</v>
      </c>
      <c r="K56" s="69">
        <f>'III.2'!E57</f>
        <v>6.5</v>
      </c>
      <c r="L56" s="67">
        <f>'IV'!E57</f>
        <v>7</v>
      </c>
      <c r="M56" s="67">
        <f>'V.1'!E57</f>
        <v>6.5</v>
      </c>
      <c r="N56" s="69">
        <f>'V.2'!E57</f>
        <v>7.5</v>
      </c>
      <c r="O56" s="67">
        <f>'V.3'!E57</f>
        <v>5.5</v>
      </c>
      <c r="P56" s="69">
        <f>VI!E57</f>
        <v>5.5</v>
      </c>
      <c r="Q56" s="67">
        <f>NCTT!E56</f>
        <v>7.5</v>
      </c>
      <c r="R56" s="69"/>
      <c r="S56" s="69"/>
      <c r="T56" s="70">
        <f t="shared" si="0"/>
        <v>6.85</v>
      </c>
      <c r="U56" s="71" t="str">
        <f t="shared" si="1"/>
        <v>Thi</v>
      </c>
      <c r="V56" s="78"/>
    </row>
    <row r="58" spans="2:17" ht="15.75">
      <c r="B58" s="17" t="s">
        <v>235</v>
      </c>
      <c r="C58" s="18">
        <v>70</v>
      </c>
      <c r="E58" s="79" t="s">
        <v>236</v>
      </c>
      <c r="F58" s="80" t="s">
        <v>237</v>
      </c>
      <c r="G58" s="80"/>
      <c r="H58" s="80"/>
      <c r="I58" s="80"/>
      <c r="J58" s="80"/>
      <c r="K58" s="80"/>
      <c r="L58" s="80"/>
      <c r="M58" s="80"/>
      <c r="N58" s="79" t="s">
        <v>238</v>
      </c>
      <c r="O58" s="81"/>
      <c r="P58" s="81"/>
      <c r="Q58" s="82"/>
    </row>
    <row r="59" spans="2:17" ht="15.75">
      <c r="B59" s="17" t="s">
        <v>239</v>
      </c>
      <c r="C59" s="18">
        <f>COUNTIF(U9:U56,"Giỏi")</f>
        <v>0</v>
      </c>
      <c r="E59" s="79" t="s">
        <v>240</v>
      </c>
      <c r="F59" s="80" t="s">
        <v>241</v>
      </c>
      <c r="G59" s="80"/>
      <c r="H59" s="80"/>
      <c r="I59" s="80"/>
      <c r="J59" s="80"/>
      <c r="K59" s="80"/>
      <c r="L59" s="80"/>
      <c r="M59" s="80"/>
      <c r="N59" s="80" t="s">
        <v>242</v>
      </c>
      <c r="O59" s="80"/>
      <c r="P59" s="80"/>
      <c r="Q59" s="83"/>
    </row>
    <row r="60" spans="2:16" ht="15.75">
      <c r="B60" s="17" t="s">
        <v>243</v>
      </c>
      <c r="C60" s="18">
        <f>COUNTIF(U9:U56,"Khá")</f>
        <v>0</v>
      </c>
      <c r="E60" s="79" t="s">
        <v>244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2:3" ht="15.75">
      <c r="B61" s="17" t="s">
        <v>245</v>
      </c>
      <c r="C61" s="18">
        <f>COUNTIF(U9:U56,"Trung bình")</f>
        <v>0</v>
      </c>
    </row>
    <row r="63" spans="1:22" ht="15.75" customHeight="1">
      <c r="A63" s="247" t="s">
        <v>246</v>
      </c>
      <c r="B63" s="247"/>
      <c r="C63" s="247"/>
      <c r="D63" s="84"/>
      <c r="E63" s="84"/>
      <c r="F63" s="84"/>
      <c r="G63" s="248" t="s">
        <v>247</v>
      </c>
      <c r="H63" s="248"/>
      <c r="I63" s="248"/>
      <c r="J63" s="248"/>
      <c r="K63" s="248"/>
      <c r="L63" s="248"/>
      <c r="M63" s="248"/>
      <c r="N63" s="248"/>
      <c r="O63" s="249" t="s">
        <v>248</v>
      </c>
      <c r="P63" s="249"/>
      <c r="Q63" s="249"/>
      <c r="R63" s="249"/>
      <c r="S63" s="249"/>
      <c r="T63" s="249"/>
      <c r="U63" s="249"/>
      <c r="V63" s="249"/>
    </row>
    <row r="64" spans="1:22" ht="15.75">
      <c r="A64" s="85" t="s">
        <v>249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  <c r="O64" s="240" t="s">
        <v>250</v>
      </c>
      <c r="P64" s="240"/>
      <c r="Q64" s="240"/>
      <c r="R64" s="240"/>
      <c r="S64" s="240"/>
      <c r="T64" s="240"/>
      <c r="U64" s="240"/>
      <c r="V64" s="240"/>
    </row>
    <row r="65" spans="1:20" ht="15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6"/>
      <c r="O65" s="85"/>
      <c r="P65" s="85"/>
      <c r="Q65" s="85"/>
      <c r="R65" s="85"/>
      <c r="S65" s="85"/>
      <c r="T65" s="85"/>
    </row>
    <row r="66" spans="1:20" ht="15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6"/>
      <c r="O66" s="85"/>
      <c r="P66" s="85"/>
      <c r="Q66" s="85"/>
      <c r="R66" s="85"/>
      <c r="S66" s="85"/>
      <c r="T66" s="85"/>
    </row>
    <row r="67" spans="1:20" ht="15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6"/>
      <c r="O67" s="85"/>
      <c r="P67" s="85"/>
      <c r="Q67" s="85"/>
      <c r="R67" s="85"/>
      <c r="S67" s="85"/>
      <c r="T67" s="85"/>
    </row>
    <row r="68" spans="1:22" ht="15.75">
      <c r="A68" s="240" t="s">
        <v>251</v>
      </c>
      <c r="B68" s="240"/>
      <c r="C68" s="240"/>
      <c r="D68" s="87"/>
      <c r="E68" s="87"/>
      <c r="F68" s="87"/>
      <c r="G68" s="240" t="s">
        <v>252</v>
      </c>
      <c r="H68" s="240"/>
      <c r="I68" s="240"/>
      <c r="J68" s="240"/>
      <c r="K68" s="240"/>
      <c r="L68" s="240"/>
      <c r="M68" s="240"/>
      <c r="N68" s="240"/>
      <c r="O68" s="240" t="s">
        <v>253</v>
      </c>
      <c r="P68" s="240"/>
      <c r="Q68" s="240"/>
      <c r="R68" s="240"/>
      <c r="S68" s="240"/>
      <c r="T68" s="240"/>
      <c r="U68" s="240"/>
      <c r="V68" s="240"/>
    </row>
  </sheetData>
  <sheetProtection/>
  <mergeCells count="16">
    <mergeCell ref="A1:C1"/>
    <mergeCell ref="A2:C2"/>
    <mergeCell ref="A3:C3"/>
    <mergeCell ref="A5:U5"/>
    <mergeCell ref="A6:U6"/>
    <mergeCell ref="O64:V64"/>
    <mergeCell ref="A68:C68"/>
    <mergeCell ref="G68:N68"/>
    <mergeCell ref="O68:V68"/>
    <mergeCell ref="A7:U7"/>
    <mergeCell ref="B8:C8"/>
    <mergeCell ref="E8:F8"/>
    <mergeCell ref="H8:I8"/>
    <mergeCell ref="A63:C63"/>
    <mergeCell ref="G63:N63"/>
    <mergeCell ref="O63:V63"/>
  </mergeCells>
  <conditionalFormatting sqref="W17:Z17 E9:S56">
    <cfRule type="cellIs" priority="5" dxfId="135" operator="lessThan" stopIfTrue="1">
      <formula>5</formula>
    </cfRule>
  </conditionalFormatting>
  <conditionalFormatting sqref="T9:T56">
    <cfRule type="cellIs" priority="3" dxfId="136" operator="between" stopIfTrue="1">
      <formula>5</formula>
      <formula>5.9</formula>
    </cfRule>
    <cfRule type="cellIs" priority="4" dxfId="137" operator="lessThan" stopIfTrue="1">
      <formula>5</formula>
    </cfRule>
  </conditionalFormatting>
  <conditionalFormatting sqref="E9:S56">
    <cfRule type="cellIs" priority="1" dxfId="138" operator="between" stopIfTrue="1">
      <formula>5</formula>
      <formula>5.9</formula>
    </cfRule>
    <cfRule type="cellIs" priority="2" dxfId="139" operator="between" stopIfTrue="1">
      <formula>5</formula>
      <formula>6.9</formula>
    </cfRule>
  </conditionalFormatting>
  <printOptions/>
  <pageMargins left="0.17" right="0.17" top="0.65" bottom="0.57" header="0.28" footer="0.24"/>
  <pageSetup horizontalDpi="600" verticalDpi="600" orientation="landscape" r:id="rId2"/>
  <headerFoot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pane xSplit="3" ySplit="8" topLeftCell="D15" activePane="bottomRight" state="frozen"/>
      <selection pane="topLeft" activeCell="B15" sqref="B15:L15"/>
      <selection pane="topRight" activeCell="B15" sqref="B15:L15"/>
      <selection pane="bottomLeft" activeCell="B15" sqref="B15:L15"/>
      <selection pane="bottomRight" activeCell="B15" sqref="B15:L15"/>
    </sheetView>
  </sheetViews>
  <sheetFormatPr defaultColWidth="7.75390625" defaultRowHeight="15.75"/>
  <cols>
    <col min="1" max="1" width="3.00390625" style="18" customWidth="1"/>
    <col min="2" max="2" width="14.25390625" style="17" customWidth="1"/>
    <col min="3" max="3" width="7.00390625" style="17" customWidth="1"/>
    <col min="4" max="4" width="7.75390625" style="17" customWidth="1"/>
    <col min="5" max="5" width="4.125" style="17" customWidth="1"/>
    <col min="6" max="7" width="3.625" style="17" customWidth="1"/>
    <col min="8" max="9" width="3.75390625" style="17" customWidth="1"/>
    <col min="10" max="10" width="4.375" style="17" customWidth="1"/>
    <col min="11" max="11" width="4.50390625" style="17" customWidth="1"/>
    <col min="12" max="12" width="4.00390625" style="17" customWidth="1"/>
    <col min="13" max="13" width="4.375" style="17" customWidth="1"/>
    <col min="14" max="14" width="3.50390625" style="17" customWidth="1"/>
    <col min="15" max="15" width="4.375" style="17" customWidth="1"/>
    <col min="16" max="16" width="4.00390625" style="17" customWidth="1"/>
    <col min="17" max="18" width="4.50390625" style="17" customWidth="1"/>
    <col min="19" max="19" width="3.375" style="17" customWidth="1"/>
    <col min="20" max="20" width="4.625" style="17" customWidth="1"/>
    <col min="21" max="21" width="11.50390625" style="17" customWidth="1"/>
    <col min="22" max="22" width="6.625" style="17" customWidth="1"/>
    <col min="23" max="16384" width="7.75390625" style="17" customWidth="1"/>
  </cols>
  <sheetData>
    <row r="1" spans="1:21" s="54" customFormat="1" ht="16.5">
      <c r="A1" s="250" t="s">
        <v>0</v>
      </c>
      <c r="B1" s="250"/>
      <c r="C1" s="25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4" customFormat="1" ht="18.75" customHeight="1">
      <c r="A2" s="251" t="s">
        <v>2</v>
      </c>
      <c r="B2" s="251"/>
      <c r="C2" s="25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54" customFormat="1" ht="16.5">
      <c r="A3" s="251" t="s">
        <v>3</v>
      </c>
      <c r="B3" s="251"/>
      <c r="C3" s="251"/>
      <c r="D3" s="55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57"/>
    </row>
    <row r="4" spans="1:16" s="54" customFormat="1" ht="18.75">
      <c r="A4" s="58"/>
      <c r="B4" s="140"/>
      <c r="C4" s="140"/>
      <c r="D4" s="140"/>
      <c r="J4" s="60"/>
      <c r="K4" s="60"/>
      <c r="L4" s="60"/>
      <c r="M4" s="60"/>
      <c r="N4" s="60"/>
      <c r="O4" s="60"/>
      <c r="P4" s="61" t="s">
        <v>467</v>
      </c>
    </row>
    <row r="5" spans="1:21" s="54" customFormat="1" ht="27" customHeight="1">
      <c r="A5" s="252" t="s">
        <v>217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</row>
    <row r="6" spans="1:21" s="54" customFormat="1" ht="21" customHeight="1">
      <c r="A6" s="252" t="s">
        <v>254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</row>
    <row r="7" spans="1:21" s="54" customFormat="1" ht="16.5" customHeight="1">
      <c r="A7" s="241" t="s">
        <v>470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3"/>
    </row>
    <row r="8" spans="1:22" s="65" customFormat="1" ht="28.5">
      <c r="A8" s="141" t="s">
        <v>218</v>
      </c>
      <c r="B8" s="244" t="s">
        <v>7</v>
      </c>
      <c r="C8" s="244"/>
      <c r="D8" s="63" t="s">
        <v>8</v>
      </c>
      <c r="E8" s="245" t="s">
        <v>219</v>
      </c>
      <c r="F8" s="246"/>
      <c r="G8" s="142" t="s">
        <v>220</v>
      </c>
      <c r="H8" s="245" t="s">
        <v>221</v>
      </c>
      <c r="I8" s="246"/>
      <c r="J8" s="141" t="s">
        <v>222</v>
      </c>
      <c r="K8" s="141" t="s">
        <v>223</v>
      </c>
      <c r="L8" s="142" t="s">
        <v>224</v>
      </c>
      <c r="M8" s="142" t="s">
        <v>225</v>
      </c>
      <c r="N8" s="142" t="s">
        <v>226</v>
      </c>
      <c r="O8" s="142" t="s">
        <v>227</v>
      </c>
      <c r="P8" s="141" t="s">
        <v>228</v>
      </c>
      <c r="Q8" s="129" t="s">
        <v>229</v>
      </c>
      <c r="R8" s="63" t="s">
        <v>230</v>
      </c>
      <c r="S8" s="63" t="s">
        <v>231</v>
      </c>
      <c r="T8" s="63" t="s">
        <v>232</v>
      </c>
      <c r="U8" s="63" t="s">
        <v>233</v>
      </c>
      <c r="V8" s="63" t="s">
        <v>234</v>
      </c>
    </row>
    <row r="9" spans="1:22" ht="27" customHeight="1">
      <c r="A9" s="66">
        <v>1</v>
      </c>
      <c r="B9" s="89" t="s">
        <v>42</v>
      </c>
      <c r="C9" s="90" t="s">
        <v>57</v>
      </c>
      <c r="D9" s="91">
        <v>1991</v>
      </c>
      <c r="E9" s="92">
        <f>'I.1'!E24</f>
        <v>7.5</v>
      </c>
      <c r="F9" s="93"/>
      <c r="G9" s="92">
        <f>'I.2'!E24</f>
        <v>8</v>
      </c>
      <c r="H9" s="94">
        <f>'II'!E24</f>
        <v>8.2</v>
      </c>
      <c r="I9" s="94"/>
      <c r="J9" s="94">
        <f>'III.1'!E24</f>
        <v>9</v>
      </c>
      <c r="K9" s="94">
        <f>'III.2'!E24</f>
        <v>8</v>
      </c>
      <c r="L9" s="92">
        <f>'IV'!E24</f>
        <v>8</v>
      </c>
      <c r="M9" s="92">
        <f>'V.1'!E24</f>
        <v>7.5</v>
      </c>
      <c r="N9" s="94"/>
      <c r="O9" s="92"/>
      <c r="P9" s="94">
        <f>VI!E24</f>
        <v>8.5</v>
      </c>
      <c r="Q9" s="92"/>
      <c r="R9" s="94"/>
      <c r="S9" s="94"/>
      <c r="T9" s="70">
        <f>ROUND(SUMIF(E9:Q9,"&gt;=5",E9:Q9)/8,2)</f>
        <v>8.09</v>
      </c>
      <c r="U9" s="71" t="str">
        <f aca="true" t="shared" si="0" ref="U9:U27">IF(AND(COUNTIF(E9:Q9,"&lt;6")=0,T9&gt;=7),"Viết KL","Thi")</f>
        <v>Viết KL</v>
      </c>
      <c r="V9" s="95"/>
    </row>
    <row r="10" spans="1:22" s="96" customFormat="1" ht="27" customHeight="1">
      <c r="A10" s="88">
        <v>2</v>
      </c>
      <c r="B10" s="89" t="s">
        <v>58</v>
      </c>
      <c r="C10" s="90" t="s">
        <v>31</v>
      </c>
      <c r="D10" s="91">
        <v>1989</v>
      </c>
      <c r="E10" s="92">
        <f>'I.1'!E25</f>
        <v>7.5</v>
      </c>
      <c r="F10" s="93"/>
      <c r="G10" s="92">
        <f>'I.2'!E25</f>
        <v>8.5</v>
      </c>
      <c r="H10" s="94">
        <f>'II'!E25</f>
        <v>8.2</v>
      </c>
      <c r="I10" s="94"/>
      <c r="J10" s="94">
        <f>'III.1'!E25</f>
        <v>8.5</v>
      </c>
      <c r="K10" s="94">
        <f>'III.2'!E25</f>
        <v>8</v>
      </c>
      <c r="L10" s="92">
        <f>'IV'!E25</f>
        <v>8.5</v>
      </c>
      <c r="M10" s="92">
        <f>'V.1'!E25</f>
        <v>7.5</v>
      </c>
      <c r="N10" s="94"/>
      <c r="O10" s="92"/>
      <c r="P10" s="94">
        <f>VI!E25</f>
        <v>8</v>
      </c>
      <c r="Q10" s="133"/>
      <c r="R10" s="94"/>
      <c r="S10" s="94"/>
      <c r="T10" s="70">
        <f aca="true" t="shared" si="1" ref="T10:T16">ROUND(SUMIF(E10:Q10,"&gt;=5",E10:Q10)/8,2)</f>
        <v>8.09</v>
      </c>
      <c r="U10" s="71" t="str">
        <f t="shared" si="0"/>
        <v>Viết KL</v>
      </c>
      <c r="V10" s="95"/>
    </row>
    <row r="11" spans="1:22" ht="27" customHeight="1">
      <c r="A11" s="66">
        <v>3</v>
      </c>
      <c r="B11" s="89" t="s">
        <v>85</v>
      </c>
      <c r="C11" s="90" t="s">
        <v>13</v>
      </c>
      <c r="D11" s="91">
        <v>1989</v>
      </c>
      <c r="E11" s="92">
        <f>'I.1'!E46</f>
        <v>6</v>
      </c>
      <c r="F11" s="93"/>
      <c r="G11" s="92">
        <f>'I.2'!E46</f>
        <v>9</v>
      </c>
      <c r="H11" s="69">
        <f>'II'!E46</f>
        <v>7.8</v>
      </c>
      <c r="I11" s="69"/>
      <c r="J11" s="69">
        <f>'III.1'!E46</f>
        <v>8</v>
      </c>
      <c r="K11" s="69">
        <f>'III.2'!E46</f>
        <v>8.5</v>
      </c>
      <c r="L11" s="67">
        <f>'IV'!E46</f>
        <v>8.5</v>
      </c>
      <c r="M11" s="67">
        <f>'V.1'!E46</f>
        <v>7.5</v>
      </c>
      <c r="N11" s="94"/>
      <c r="O11" s="92"/>
      <c r="P11" s="94">
        <f>VI!E46</f>
        <v>8.5</v>
      </c>
      <c r="Q11" s="92"/>
      <c r="R11" s="94"/>
      <c r="S11" s="94"/>
      <c r="T11" s="70">
        <f t="shared" si="1"/>
        <v>7.98</v>
      </c>
      <c r="U11" s="71" t="str">
        <f t="shared" si="0"/>
        <v>Viết KL</v>
      </c>
      <c r="V11" s="95"/>
    </row>
    <row r="12" spans="1:22" s="96" customFormat="1" ht="27" customHeight="1">
      <c r="A12" s="88">
        <v>4</v>
      </c>
      <c r="B12" s="134" t="s">
        <v>96</v>
      </c>
      <c r="C12" s="135" t="s">
        <v>97</v>
      </c>
      <c r="D12" s="136">
        <v>1992</v>
      </c>
      <c r="E12" s="92">
        <f>'I.1'!E52</f>
        <v>7.5</v>
      </c>
      <c r="F12" s="93"/>
      <c r="G12" s="92">
        <f>'I.2'!E52</f>
        <v>8.5</v>
      </c>
      <c r="H12" s="94">
        <f>'II'!E52</f>
        <v>8</v>
      </c>
      <c r="I12" s="94"/>
      <c r="J12" s="94">
        <f>'III.1'!E52</f>
        <v>8</v>
      </c>
      <c r="K12" s="94">
        <f>'III.2'!E52</f>
        <v>9</v>
      </c>
      <c r="L12" s="92">
        <f>'IV'!E52</f>
        <v>7.5</v>
      </c>
      <c r="M12" s="92">
        <f>'V.1'!E52</f>
        <v>6.5</v>
      </c>
      <c r="N12" s="94"/>
      <c r="O12" s="92"/>
      <c r="P12" s="94">
        <f>VI!E52</f>
        <v>8.5</v>
      </c>
      <c r="Q12" s="133"/>
      <c r="R12" s="94"/>
      <c r="S12" s="94"/>
      <c r="T12" s="70">
        <f t="shared" si="1"/>
        <v>7.94</v>
      </c>
      <c r="U12" s="71" t="str">
        <f t="shared" si="0"/>
        <v>Viết KL</v>
      </c>
      <c r="V12" s="95"/>
    </row>
    <row r="13" spans="1:22" ht="27" customHeight="1">
      <c r="A13" s="66">
        <v>5</v>
      </c>
      <c r="B13" s="89" t="s">
        <v>42</v>
      </c>
      <c r="C13" s="90" t="s">
        <v>43</v>
      </c>
      <c r="D13" s="91">
        <v>1993</v>
      </c>
      <c r="E13" s="92">
        <f>'I.1'!E11</f>
        <v>8</v>
      </c>
      <c r="F13" s="93"/>
      <c r="G13" s="92">
        <f>'I.2'!E11</f>
        <v>8</v>
      </c>
      <c r="H13" s="94">
        <f>'II'!E11</f>
        <v>6.8</v>
      </c>
      <c r="I13" s="94"/>
      <c r="J13" s="94">
        <f>'III.1'!E11</f>
        <v>8.5</v>
      </c>
      <c r="K13" s="94">
        <f>'III.2'!E11</f>
        <v>8.5</v>
      </c>
      <c r="L13" s="92">
        <f>'IV'!E11</f>
        <v>8.5</v>
      </c>
      <c r="M13" s="92">
        <f>'V.1'!E11</f>
        <v>7</v>
      </c>
      <c r="N13" s="94"/>
      <c r="O13" s="92"/>
      <c r="P13" s="94">
        <f>VI!E11</f>
        <v>8</v>
      </c>
      <c r="Q13" s="92"/>
      <c r="R13" s="94"/>
      <c r="S13" s="94"/>
      <c r="T13" s="70">
        <f t="shared" si="1"/>
        <v>7.91</v>
      </c>
      <c r="U13" s="71" t="str">
        <f t="shared" si="0"/>
        <v>Viết KL</v>
      </c>
      <c r="V13" s="95"/>
    </row>
    <row r="14" spans="1:22" s="132" customFormat="1" ht="27" customHeight="1">
      <c r="A14" s="88">
        <v>6</v>
      </c>
      <c r="B14" s="32" t="s">
        <v>71</v>
      </c>
      <c r="C14" s="33" t="s">
        <v>72</v>
      </c>
      <c r="D14" s="34">
        <v>1989</v>
      </c>
      <c r="E14" s="67">
        <f>'I.1'!E34</f>
        <v>7</v>
      </c>
      <c r="F14" s="68"/>
      <c r="G14" s="67">
        <f>'I.2'!E34</f>
        <v>8</v>
      </c>
      <c r="H14" s="69">
        <f>'II'!E34</f>
        <v>8.4</v>
      </c>
      <c r="I14" s="69"/>
      <c r="J14" s="69">
        <f>'III.1'!E34</f>
        <v>8</v>
      </c>
      <c r="K14" s="69">
        <f>'III.2'!E34</f>
        <v>8.5</v>
      </c>
      <c r="L14" s="67">
        <f>'IV'!E34</f>
        <v>8</v>
      </c>
      <c r="M14" s="67">
        <f>'V.1'!E34</f>
        <v>6.5</v>
      </c>
      <c r="N14" s="69"/>
      <c r="O14" s="67"/>
      <c r="P14" s="69">
        <f>VI!E34</f>
        <v>7.5</v>
      </c>
      <c r="Q14" s="67"/>
      <c r="R14" s="69"/>
      <c r="S14" s="69"/>
      <c r="T14" s="70">
        <f t="shared" si="1"/>
        <v>7.74</v>
      </c>
      <c r="U14" s="71" t="str">
        <f t="shared" si="0"/>
        <v>Viết KL</v>
      </c>
      <c r="V14" s="72"/>
    </row>
    <row r="15" spans="1:22" s="96" customFormat="1" ht="27" customHeight="1">
      <c r="A15" s="66">
        <v>7</v>
      </c>
      <c r="B15" s="32" t="s">
        <v>76</v>
      </c>
      <c r="C15" s="33" t="s">
        <v>75</v>
      </c>
      <c r="D15" s="34">
        <v>1988</v>
      </c>
      <c r="E15" s="67">
        <f>'I.1'!E37</f>
        <v>7.5</v>
      </c>
      <c r="F15" s="68"/>
      <c r="G15" s="67">
        <f>'I.2'!E37</f>
        <v>8</v>
      </c>
      <c r="H15" s="69">
        <f>'II'!E37</f>
        <v>6.4</v>
      </c>
      <c r="I15" s="69"/>
      <c r="J15" s="69">
        <f>'III.1'!E37</f>
        <v>8.5</v>
      </c>
      <c r="K15" s="69">
        <f>'III.2'!E37</f>
        <v>7.5</v>
      </c>
      <c r="L15" s="67">
        <f>'IV'!E37</f>
        <v>8.5</v>
      </c>
      <c r="M15" s="67">
        <f>'V.1'!E37</f>
        <v>7</v>
      </c>
      <c r="N15" s="69"/>
      <c r="O15" s="67"/>
      <c r="P15" s="69">
        <f>VI!E37</f>
        <v>8</v>
      </c>
      <c r="Q15" s="67"/>
      <c r="R15" s="69"/>
      <c r="S15" s="69"/>
      <c r="T15" s="70">
        <f t="shared" si="1"/>
        <v>7.68</v>
      </c>
      <c r="U15" s="71" t="str">
        <f>IF(AND(COUNTIF(E15:Q15,"&lt;6")=0,T15&gt;=7),"Viết KL","Thi")</f>
        <v>Viết KL</v>
      </c>
      <c r="V15" s="72"/>
    </row>
    <row r="16" spans="1:22" ht="27" customHeight="1">
      <c r="A16" s="88">
        <v>8</v>
      </c>
      <c r="B16" s="32" t="s">
        <v>29</v>
      </c>
      <c r="C16" s="33" t="s">
        <v>48</v>
      </c>
      <c r="D16" s="34">
        <v>1990</v>
      </c>
      <c r="E16" s="67">
        <f>'I.1'!E15</f>
        <v>6</v>
      </c>
      <c r="F16" s="68"/>
      <c r="G16" s="67">
        <f>'I.2'!E15</f>
        <v>7</v>
      </c>
      <c r="H16" s="69">
        <f>'II'!E15</f>
        <v>7.4</v>
      </c>
      <c r="I16" s="69"/>
      <c r="J16" s="69">
        <f>'III.1'!E15</f>
        <v>8</v>
      </c>
      <c r="K16" s="69">
        <f>'III.2'!E15</f>
        <v>8</v>
      </c>
      <c r="L16" s="67">
        <f>'IV'!E15</f>
        <v>8.5</v>
      </c>
      <c r="M16" s="67">
        <f>'V.1'!E15</f>
        <v>7.5</v>
      </c>
      <c r="N16" s="69"/>
      <c r="O16" s="67"/>
      <c r="P16" s="69">
        <f>VI!E15</f>
        <v>8.5</v>
      </c>
      <c r="Q16" s="73"/>
      <c r="R16" s="69"/>
      <c r="S16" s="69"/>
      <c r="T16" s="70">
        <f t="shared" si="1"/>
        <v>7.61</v>
      </c>
      <c r="U16" s="71" t="str">
        <f t="shared" si="0"/>
        <v>Viết KL</v>
      </c>
      <c r="V16" s="72"/>
    </row>
    <row r="17" spans="1:22" ht="27" customHeight="1">
      <c r="A17" s="66">
        <v>9</v>
      </c>
      <c r="B17" s="89" t="s">
        <v>33</v>
      </c>
      <c r="C17" s="90" t="s">
        <v>53</v>
      </c>
      <c r="D17" s="91">
        <v>1988</v>
      </c>
      <c r="E17" s="92">
        <f>'I.1'!E20</f>
        <v>7.5</v>
      </c>
      <c r="F17" s="93"/>
      <c r="G17" s="92">
        <f>'I.2'!E20</f>
        <v>9</v>
      </c>
      <c r="H17" s="94">
        <f>'II'!E20</f>
        <v>7.8</v>
      </c>
      <c r="I17" s="94"/>
      <c r="J17" s="94">
        <f>'III.1'!E20</f>
        <v>7.5</v>
      </c>
      <c r="K17" s="94">
        <f>'III.2'!E20</f>
        <v>7.5</v>
      </c>
      <c r="L17" s="92">
        <f>'IV'!E20</f>
        <v>7</v>
      </c>
      <c r="M17" s="92">
        <f>'V.1'!E20</f>
        <v>6.5</v>
      </c>
      <c r="N17" s="94"/>
      <c r="O17" s="92"/>
      <c r="P17" s="94">
        <f>VI!E20</f>
        <v>8</v>
      </c>
      <c r="Q17" s="92"/>
      <c r="R17" s="94"/>
      <c r="S17" s="94"/>
      <c r="T17" s="70">
        <f>ROUND(SUMIF(E17:Q17,"&gt;=5",E17:Q17)/8,2)</f>
        <v>7.6</v>
      </c>
      <c r="U17" s="71" t="str">
        <f t="shared" si="0"/>
        <v>Viết KL</v>
      </c>
      <c r="V17" s="95"/>
    </row>
    <row r="18" spans="1:22" ht="27" customHeight="1">
      <c r="A18" s="88">
        <v>10</v>
      </c>
      <c r="B18" s="137" t="s">
        <v>98</v>
      </c>
      <c r="C18" s="23" t="s">
        <v>99</v>
      </c>
      <c r="D18" s="24">
        <v>1989</v>
      </c>
      <c r="E18" s="67">
        <f>'I.1'!E53</f>
        <v>6</v>
      </c>
      <c r="F18" s="68"/>
      <c r="G18" s="67">
        <f>'I.2'!E53</f>
        <v>8</v>
      </c>
      <c r="H18" s="69">
        <f>'II'!E53</f>
        <v>7.8</v>
      </c>
      <c r="I18" s="69"/>
      <c r="J18" s="69">
        <f>'III.1'!E53</f>
        <v>8</v>
      </c>
      <c r="K18" s="69">
        <f>'III.2'!E53</f>
        <v>8</v>
      </c>
      <c r="L18" s="67">
        <f>'IV'!E53</f>
        <v>7.5</v>
      </c>
      <c r="M18" s="67">
        <f>'V.1'!E53</f>
        <v>7</v>
      </c>
      <c r="N18" s="69"/>
      <c r="O18" s="67"/>
      <c r="P18" s="69">
        <f>VI!E53</f>
        <v>8.5</v>
      </c>
      <c r="Q18" s="67"/>
      <c r="R18" s="69"/>
      <c r="S18" s="69"/>
      <c r="T18" s="70">
        <f aca="true" t="shared" si="2" ref="T18:T27">ROUND(SUMIF(E18:Q18,"&gt;=5",E18:Q18)/8,2)</f>
        <v>7.6</v>
      </c>
      <c r="U18" s="71" t="str">
        <f t="shared" si="0"/>
        <v>Viết KL</v>
      </c>
      <c r="V18" s="72"/>
    </row>
    <row r="19" spans="1:22" ht="30.75" customHeight="1">
      <c r="A19" s="66">
        <v>11</v>
      </c>
      <c r="B19" s="32" t="s">
        <v>64</v>
      </c>
      <c r="C19" s="33" t="s">
        <v>65</v>
      </c>
      <c r="D19" s="34">
        <v>1988</v>
      </c>
      <c r="E19" s="67">
        <f>'I.1'!E29</f>
        <v>7.5</v>
      </c>
      <c r="F19" s="68"/>
      <c r="G19" s="67">
        <f>'I.2'!E29</f>
        <v>8</v>
      </c>
      <c r="H19" s="69">
        <f>'II'!E29</f>
        <v>7</v>
      </c>
      <c r="I19" s="69"/>
      <c r="J19" s="69">
        <f>'III.1'!E29</f>
        <v>7</v>
      </c>
      <c r="K19" s="69">
        <f>'III.2'!E29</f>
        <v>9</v>
      </c>
      <c r="L19" s="67">
        <f>'IV'!E29</f>
        <v>7</v>
      </c>
      <c r="M19" s="67">
        <f>'V.1'!E29</f>
        <v>7</v>
      </c>
      <c r="N19" s="69"/>
      <c r="O19" s="67"/>
      <c r="P19" s="69">
        <f>VI!E29</f>
        <v>8</v>
      </c>
      <c r="Q19" s="67"/>
      <c r="R19" s="69"/>
      <c r="S19" s="69"/>
      <c r="T19" s="70">
        <f t="shared" si="2"/>
        <v>7.56</v>
      </c>
      <c r="U19" s="71" t="str">
        <f t="shared" si="0"/>
        <v>Viết KL</v>
      </c>
      <c r="V19" s="72"/>
    </row>
    <row r="20" spans="1:22" ht="27" customHeight="1">
      <c r="A20" s="88">
        <v>12</v>
      </c>
      <c r="B20" s="89" t="s">
        <v>78</v>
      </c>
      <c r="C20" s="90" t="s">
        <v>35</v>
      </c>
      <c r="D20" s="91">
        <v>1986</v>
      </c>
      <c r="E20" s="92">
        <f>'I.1'!E40</f>
        <v>7.5</v>
      </c>
      <c r="F20" s="93"/>
      <c r="G20" s="92">
        <f>'I.2'!E40</f>
        <v>9</v>
      </c>
      <c r="H20" s="94">
        <f>'II'!E40</f>
        <v>6.6</v>
      </c>
      <c r="I20" s="94"/>
      <c r="J20" s="94">
        <f>'III.1'!E40</f>
        <v>7.5</v>
      </c>
      <c r="K20" s="94">
        <f>'III.2'!E40</f>
        <v>8</v>
      </c>
      <c r="L20" s="92">
        <f>'IV'!E40</f>
        <v>7</v>
      </c>
      <c r="M20" s="92">
        <f>'V.1'!E40</f>
        <v>7</v>
      </c>
      <c r="N20" s="94"/>
      <c r="O20" s="92"/>
      <c r="P20" s="94">
        <f>VI!E40</f>
        <v>7.5</v>
      </c>
      <c r="Q20" s="92"/>
      <c r="R20" s="94"/>
      <c r="S20" s="94"/>
      <c r="T20" s="70">
        <f t="shared" si="2"/>
        <v>7.51</v>
      </c>
      <c r="U20" s="71" t="str">
        <f t="shared" si="0"/>
        <v>Viết KL</v>
      </c>
      <c r="V20" s="95"/>
    </row>
    <row r="21" spans="1:22" ht="27" customHeight="1">
      <c r="A21" s="66">
        <v>13</v>
      </c>
      <c r="B21" s="32" t="s">
        <v>41</v>
      </c>
      <c r="C21" s="33" t="s">
        <v>12</v>
      </c>
      <c r="D21" s="34">
        <v>1982</v>
      </c>
      <c r="E21" s="67">
        <f>'I.1'!E10</f>
        <v>8</v>
      </c>
      <c r="F21" s="68"/>
      <c r="G21" s="67">
        <f>'I.2'!E10</f>
        <v>7.5</v>
      </c>
      <c r="H21" s="69">
        <f>'II'!E10</f>
        <v>6.4</v>
      </c>
      <c r="I21" s="69"/>
      <c r="J21" s="69">
        <f>'III.1'!E10</f>
        <v>7.5</v>
      </c>
      <c r="K21" s="69">
        <f>'III.2'!E10</f>
        <v>8</v>
      </c>
      <c r="L21" s="67">
        <f>'IV'!E10</f>
        <v>8</v>
      </c>
      <c r="M21" s="67">
        <f>'V.1'!E10</f>
        <v>6.5</v>
      </c>
      <c r="N21" s="69"/>
      <c r="O21" s="67"/>
      <c r="P21" s="69">
        <f>VI!E10</f>
        <v>8</v>
      </c>
      <c r="Q21" s="67"/>
      <c r="R21" s="69"/>
      <c r="S21" s="69"/>
      <c r="T21" s="70">
        <f t="shared" si="2"/>
        <v>7.49</v>
      </c>
      <c r="U21" s="71" t="str">
        <f t="shared" si="0"/>
        <v>Viết KL</v>
      </c>
      <c r="V21" s="72"/>
    </row>
    <row r="22" spans="1:22" s="96" customFormat="1" ht="27" customHeight="1">
      <c r="A22" s="88">
        <v>14</v>
      </c>
      <c r="B22" s="32" t="s">
        <v>55</v>
      </c>
      <c r="C22" s="33" t="s">
        <v>56</v>
      </c>
      <c r="D22" s="34">
        <v>1990</v>
      </c>
      <c r="E22" s="67">
        <f>'I.1'!E23</f>
        <v>7</v>
      </c>
      <c r="F22" s="68"/>
      <c r="G22" s="67">
        <f>'I.2'!E23</f>
        <v>8</v>
      </c>
      <c r="H22" s="69">
        <f>'II'!E23</f>
        <v>8.6</v>
      </c>
      <c r="I22" s="69"/>
      <c r="J22" s="69">
        <f>'III.1'!E23</f>
        <v>7.5</v>
      </c>
      <c r="K22" s="69">
        <f>'III.2'!E23</f>
        <v>7</v>
      </c>
      <c r="L22" s="67">
        <f>'IV'!E23</f>
        <v>7</v>
      </c>
      <c r="M22" s="67">
        <f>'V.1'!E23</f>
        <v>6.5</v>
      </c>
      <c r="N22" s="69"/>
      <c r="O22" s="67"/>
      <c r="P22" s="69">
        <f>VI!E23</f>
        <v>7.5</v>
      </c>
      <c r="Q22" s="67"/>
      <c r="R22" s="69"/>
      <c r="S22" s="69"/>
      <c r="T22" s="70">
        <f t="shared" si="2"/>
        <v>7.39</v>
      </c>
      <c r="U22" s="71" t="str">
        <f t="shared" si="0"/>
        <v>Viết KL</v>
      </c>
      <c r="V22" s="72"/>
    </row>
    <row r="23" spans="1:22" ht="27" customHeight="1">
      <c r="A23" s="66">
        <v>15</v>
      </c>
      <c r="B23" s="32" t="s">
        <v>73</v>
      </c>
      <c r="C23" s="33" t="s">
        <v>74</v>
      </c>
      <c r="D23" s="34">
        <v>1987</v>
      </c>
      <c r="E23" s="67">
        <f>'I.1'!E35</f>
        <v>6.5</v>
      </c>
      <c r="F23" s="68"/>
      <c r="G23" s="67">
        <f>'I.2'!E35</f>
        <v>8</v>
      </c>
      <c r="H23" s="69">
        <f>'II'!E35</f>
        <v>7.4</v>
      </c>
      <c r="I23" s="69"/>
      <c r="J23" s="69">
        <f>'III.1'!E35</f>
        <v>7</v>
      </c>
      <c r="K23" s="69">
        <f>'III.2'!E35</f>
        <v>8.5</v>
      </c>
      <c r="L23" s="67">
        <f>'IV'!E35</f>
        <v>7.5</v>
      </c>
      <c r="M23" s="67">
        <f>'V.1'!E35</f>
        <v>6</v>
      </c>
      <c r="N23" s="69"/>
      <c r="O23" s="67"/>
      <c r="P23" s="69">
        <f>VI!E35</f>
        <v>7.5</v>
      </c>
      <c r="Q23" s="67"/>
      <c r="R23" s="69"/>
      <c r="S23" s="69"/>
      <c r="T23" s="70">
        <f t="shared" si="2"/>
        <v>7.3</v>
      </c>
      <c r="U23" s="71" t="str">
        <f t="shared" si="0"/>
        <v>Viết KL</v>
      </c>
      <c r="V23" s="72"/>
    </row>
    <row r="24" spans="1:22" s="96" customFormat="1" ht="27" customHeight="1">
      <c r="A24" s="88">
        <v>16</v>
      </c>
      <c r="B24" s="22" t="s">
        <v>100</v>
      </c>
      <c r="C24" s="23" t="s">
        <v>37</v>
      </c>
      <c r="D24" s="24">
        <v>1990</v>
      </c>
      <c r="E24" s="67">
        <f>'I.1'!E54</f>
        <v>7</v>
      </c>
      <c r="F24" s="68"/>
      <c r="G24" s="67">
        <f>'I.2'!E54</f>
        <v>8</v>
      </c>
      <c r="H24" s="69">
        <f>'II'!E54</f>
        <v>7.4</v>
      </c>
      <c r="I24" s="69"/>
      <c r="J24" s="69">
        <f>'III.1'!E54</f>
        <v>7</v>
      </c>
      <c r="K24" s="69">
        <f>'III.2'!E54</f>
        <v>7</v>
      </c>
      <c r="L24" s="67">
        <f>'IV'!E54</f>
        <v>7</v>
      </c>
      <c r="M24" s="67">
        <f>'V.1'!E54</f>
        <v>7</v>
      </c>
      <c r="N24" s="69"/>
      <c r="O24" s="67"/>
      <c r="P24" s="69">
        <f>VI!E54</f>
        <v>8</v>
      </c>
      <c r="Q24" s="67"/>
      <c r="R24" s="69"/>
      <c r="S24" s="69"/>
      <c r="T24" s="70">
        <f t="shared" si="2"/>
        <v>7.3</v>
      </c>
      <c r="U24" s="71" t="str">
        <f t="shared" si="0"/>
        <v>Viết KL</v>
      </c>
      <c r="V24" s="72"/>
    </row>
    <row r="25" spans="1:22" s="96" customFormat="1" ht="27" customHeight="1">
      <c r="A25" s="66">
        <v>17</v>
      </c>
      <c r="B25" s="32" t="s">
        <v>67</v>
      </c>
      <c r="C25" s="33" t="s">
        <v>24</v>
      </c>
      <c r="D25" s="34">
        <v>1995</v>
      </c>
      <c r="E25" s="67">
        <f>'I.1'!E31</f>
        <v>6</v>
      </c>
      <c r="F25" s="68"/>
      <c r="G25" s="67">
        <f>'I.2'!E31</f>
        <v>8</v>
      </c>
      <c r="H25" s="69">
        <f>'II'!E31</f>
        <v>8</v>
      </c>
      <c r="I25" s="69"/>
      <c r="J25" s="69">
        <f>'III.1'!E31</f>
        <v>8</v>
      </c>
      <c r="K25" s="69">
        <f>'III.2'!E31</f>
        <v>7</v>
      </c>
      <c r="L25" s="67">
        <f>'IV'!E31</f>
        <v>7</v>
      </c>
      <c r="M25" s="67">
        <f>'V.1'!E31</f>
        <v>6</v>
      </c>
      <c r="N25" s="69"/>
      <c r="O25" s="67"/>
      <c r="P25" s="69">
        <f>VI!E31</f>
        <v>8</v>
      </c>
      <c r="Q25" s="67"/>
      <c r="R25" s="69"/>
      <c r="S25" s="69"/>
      <c r="T25" s="70">
        <f t="shared" si="2"/>
        <v>7.25</v>
      </c>
      <c r="U25" s="71" t="str">
        <f t="shared" si="0"/>
        <v>Viết KL</v>
      </c>
      <c r="V25" s="72"/>
    </row>
    <row r="26" spans="1:22" ht="27" customHeight="1">
      <c r="A26" s="88">
        <v>18</v>
      </c>
      <c r="B26" s="32" t="s">
        <v>83</v>
      </c>
      <c r="C26" s="33" t="s">
        <v>84</v>
      </c>
      <c r="D26" s="34">
        <v>1989</v>
      </c>
      <c r="E26" s="67">
        <f>'I.1'!E45</f>
        <v>6</v>
      </c>
      <c r="F26" s="68"/>
      <c r="G26" s="67">
        <f>'I.2'!E45</f>
        <v>8</v>
      </c>
      <c r="H26" s="69">
        <f>'II'!E45</f>
        <v>7</v>
      </c>
      <c r="I26" s="69"/>
      <c r="J26" s="69">
        <f>'III.1'!E45</f>
        <v>7</v>
      </c>
      <c r="K26" s="69">
        <f>'III.2'!E45</f>
        <v>8</v>
      </c>
      <c r="L26" s="67">
        <f>'IV'!E45</f>
        <v>7</v>
      </c>
      <c r="M26" s="67">
        <f>'V.1'!E45</f>
        <v>6.5</v>
      </c>
      <c r="N26" s="69"/>
      <c r="O26" s="67"/>
      <c r="P26" s="69">
        <f>VI!E45</f>
        <v>8</v>
      </c>
      <c r="Q26" s="67"/>
      <c r="R26" s="69"/>
      <c r="S26" s="69"/>
      <c r="T26" s="70">
        <f t="shared" si="2"/>
        <v>7.19</v>
      </c>
      <c r="U26" s="71" t="str">
        <f t="shared" si="0"/>
        <v>Viết KL</v>
      </c>
      <c r="V26" s="72"/>
    </row>
    <row r="27" spans="1:22" ht="27" customHeight="1">
      <c r="A27" s="66">
        <v>19</v>
      </c>
      <c r="B27" s="32" t="s">
        <v>63</v>
      </c>
      <c r="C27" s="33" t="s">
        <v>62</v>
      </c>
      <c r="D27" s="34">
        <v>1988</v>
      </c>
      <c r="E27" s="67">
        <f>'I.1'!E28</f>
        <v>6.5</v>
      </c>
      <c r="F27" s="68"/>
      <c r="G27" s="67">
        <f>'I.2'!E28</f>
        <v>7</v>
      </c>
      <c r="H27" s="69">
        <f>'II'!E28</f>
        <v>6</v>
      </c>
      <c r="I27" s="69"/>
      <c r="J27" s="69">
        <f>'III.1'!E28</f>
        <v>8</v>
      </c>
      <c r="K27" s="69">
        <f>'III.2'!E28</f>
        <v>7.5</v>
      </c>
      <c r="L27" s="67">
        <f>'IV'!E28</f>
        <v>8</v>
      </c>
      <c r="M27" s="67">
        <f>'V.1'!E28</f>
        <v>6</v>
      </c>
      <c r="N27" s="69"/>
      <c r="O27" s="67"/>
      <c r="P27" s="69">
        <f>VI!E28</f>
        <v>7</v>
      </c>
      <c r="Q27" s="67"/>
      <c r="R27" s="69"/>
      <c r="S27" s="69"/>
      <c r="T27" s="70">
        <f t="shared" si="2"/>
        <v>7</v>
      </c>
      <c r="U27" s="71" t="str">
        <f t="shared" si="0"/>
        <v>Viết KL</v>
      </c>
      <c r="V27" s="72"/>
    </row>
    <row r="29" spans="2:13" ht="15.75">
      <c r="B29" s="253" t="s">
        <v>468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138">
        <v>48</v>
      </c>
    </row>
    <row r="30" spans="2:13" ht="15.75">
      <c r="B30" s="253" t="s">
        <v>469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138">
        <v>12</v>
      </c>
    </row>
  </sheetData>
  <sheetProtection/>
  <mergeCells count="11">
    <mergeCell ref="B29:L29"/>
    <mergeCell ref="B30:L30"/>
    <mergeCell ref="B8:C8"/>
    <mergeCell ref="E8:F8"/>
    <mergeCell ref="H8:I8"/>
    <mergeCell ref="A7:U7"/>
    <mergeCell ref="A1:C1"/>
    <mergeCell ref="A2:C2"/>
    <mergeCell ref="A3:C3"/>
    <mergeCell ref="A5:U5"/>
    <mergeCell ref="A6:U6"/>
  </mergeCells>
  <conditionalFormatting sqref="E9:S27">
    <cfRule type="cellIs" priority="5" dxfId="135" operator="lessThan" stopIfTrue="1">
      <formula>5</formula>
    </cfRule>
  </conditionalFormatting>
  <conditionalFormatting sqref="T9:T27">
    <cfRule type="cellIs" priority="3" dxfId="136" operator="between" stopIfTrue="1">
      <formula>5</formula>
      <formula>5.9</formula>
    </cfRule>
    <cfRule type="cellIs" priority="4" dxfId="137" operator="lessThan" stopIfTrue="1">
      <formula>5</formula>
    </cfRule>
  </conditionalFormatting>
  <conditionalFormatting sqref="E9:S27">
    <cfRule type="cellIs" priority="1" dxfId="138" operator="between" stopIfTrue="1">
      <formula>5</formula>
      <formula>5.9</formula>
    </cfRule>
    <cfRule type="cellIs" priority="2" dxfId="139" operator="between" stopIfTrue="1">
      <formula>5</formula>
      <formula>6.9</formula>
    </cfRule>
  </conditionalFormatting>
  <printOptions/>
  <pageMargins left="0.84" right="0.17" top="0.65" bottom="0.57" header="0.28" footer="0.24"/>
  <pageSetup horizontalDpi="600" verticalDpi="600" orientation="landscape" r:id="rId2"/>
  <headerFooter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pane xSplit="3" ySplit="8" topLeftCell="D9" activePane="bottomRight" state="frozen"/>
      <selection pane="topLeft" activeCell="B15" sqref="B15:L15"/>
      <selection pane="topRight" activeCell="B15" sqref="B15:L15"/>
      <selection pane="bottomLeft" activeCell="B15" sqref="B15:L15"/>
      <selection pane="bottomRight" activeCell="B15" sqref="B15:L15"/>
    </sheetView>
  </sheetViews>
  <sheetFormatPr defaultColWidth="7.75390625" defaultRowHeight="15.75"/>
  <cols>
    <col min="1" max="1" width="3.00390625" style="18" customWidth="1"/>
    <col min="2" max="2" width="14.25390625" style="17" customWidth="1"/>
    <col min="3" max="3" width="7.00390625" style="17" customWidth="1"/>
    <col min="4" max="4" width="7.75390625" style="17" customWidth="1"/>
    <col min="5" max="5" width="4.125" style="17" customWidth="1"/>
    <col min="6" max="7" width="3.625" style="17" customWidth="1"/>
    <col min="8" max="9" width="3.75390625" style="17" customWidth="1"/>
    <col min="10" max="10" width="4.375" style="17" customWidth="1"/>
    <col min="11" max="11" width="4.50390625" style="17" customWidth="1"/>
    <col min="12" max="12" width="4.00390625" style="17" customWidth="1"/>
    <col min="13" max="13" width="4.375" style="17" customWidth="1"/>
    <col min="14" max="14" width="3.50390625" style="17" customWidth="1"/>
    <col min="15" max="15" width="4.375" style="17" customWidth="1"/>
    <col min="16" max="16" width="4.00390625" style="17" customWidth="1"/>
    <col min="17" max="18" width="4.50390625" style="17" customWidth="1"/>
    <col min="19" max="19" width="3.375" style="17" customWidth="1"/>
    <col min="20" max="20" width="4.625" style="17" customWidth="1"/>
    <col min="21" max="21" width="9.25390625" style="17" customWidth="1"/>
    <col min="22" max="22" width="3.875" style="17" customWidth="1"/>
    <col min="23" max="16384" width="7.75390625" style="17" customWidth="1"/>
  </cols>
  <sheetData>
    <row r="1" spans="1:21" s="54" customFormat="1" ht="16.5">
      <c r="A1" s="250" t="s">
        <v>0</v>
      </c>
      <c r="B1" s="250"/>
      <c r="C1" s="25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4" customFormat="1" ht="18.75" customHeight="1">
      <c r="A2" s="251" t="s">
        <v>2</v>
      </c>
      <c r="B2" s="251"/>
      <c r="C2" s="25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54" customFormat="1" ht="16.5">
      <c r="A3" s="251" t="s">
        <v>3</v>
      </c>
      <c r="B3" s="251"/>
      <c r="C3" s="251"/>
      <c r="D3" s="55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57"/>
    </row>
    <row r="4" spans="1:16" s="54" customFormat="1" ht="18.75">
      <c r="A4" s="58"/>
      <c r="B4" s="159"/>
      <c r="C4" s="159"/>
      <c r="D4" s="159"/>
      <c r="J4" s="60"/>
      <c r="K4" s="60"/>
      <c r="L4" s="60"/>
      <c r="M4" s="60"/>
      <c r="N4" s="60"/>
      <c r="O4" s="60"/>
      <c r="P4" s="61" t="s">
        <v>583</v>
      </c>
    </row>
    <row r="5" spans="1:21" s="54" customFormat="1" ht="27" customHeight="1">
      <c r="A5" s="252" t="s">
        <v>584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</row>
    <row r="6" spans="1:21" s="54" customFormat="1" ht="21" customHeight="1">
      <c r="A6" s="252" t="s">
        <v>585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</row>
    <row r="7" spans="1:21" s="54" customFormat="1" ht="16.5" customHeigh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3"/>
    </row>
    <row r="8" spans="1:22" s="65" customFormat="1" ht="28.5">
      <c r="A8" s="160" t="s">
        <v>218</v>
      </c>
      <c r="B8" s="244" t="s">
        <v>7</v>
      </c>
      <c r="C8" s="244"/>
      <c r="D8" s="63" t="s">
        <v>8</v>
      </c>
      <c r="E8" s="245" t="s">
        <v>219</v>
      </c>
      <c r="F8" s="246"/>
      <c r="G8" s="161" t="s">
        <v>220</v>
      </c>
      <c r="H8" s="245" t="s">
        <v>221</v>
      </c>
      <c r="I8" s="246"/>
      <c r="J8" s="160" t="s">
        <v>222</v>
      </c>
      <c r="K8" s="160" t="s">
        <v>223</v>
      </c>
      <c r="L8" s="161" t="s">
        <v>224</v>
      </c>
      <c r="M8" s="161" t="s">
        <v>225</v>
      </c>
      <c r="N8" s="161" t="s">
        <v>226</v>
      </c>
      <c r="O8" s="161" t="s">
        <v>227</v>
      </c>
      <c r="P8" s="160" t="s">
        <v>228</v>
      </c>
      <c r="Q8" s="129" t="s">
        <v>229</v>
      </c>
      <c r="R8" s="63" t="s">
        <v>230</v>
      </c>
      <c r="S8" s="63" t="s">
        <v>231</v>
      </c>
      <c r="T8" s="63" t="s">
        <v>232</v>
      </c>
      <c r="U8" s="63" t="s">
        <v>233</v>
      </c>
      <c r="V8" s="63" t="s">
        <v>234</v>
      </c>
    </row>
    <row r="9" spans="1:22" ht="27" customHeight="1">
      <c r="A9" s="66">
        <v>1</v>
      </c>
      <c r="B9" s="89" t="s">
        <v>42</v>
      </c>
      <c r="C9" s="90" t="s">
        <v>57</v>
      </c>
      <c r="D9" s="91">
        <v>1991</v>
      </c>
      <c r="E9" s="92">
        <f>'I.1'!E24</f>
        <v>7.5</v>
      </c>
      <c r="F9" s="93"/>
      <c r="G9" s="92">
        <f>'I.2'!E24</f>
        <v>8</v>
      </c>
      <c r="H9" s="94">
        <f>'II'!E24</f>
        <v>8.2</v>
      </c>
      <c r="I9" s="94"/>
      <c r="J9" s="94">
        <f>'III.1'!E24</f>
        <v>9</v>
      </c>
      <c r="K9" s="94">
        <f>'III.2'!E24</f>
        <v>8</v>
      </c>
      <c r="L9" s="92">
        <f>'IV'!E24</f>
        <v>8</v>
      </c>
      <c r="M9" s="92">
        <f>'V.1'!E24</f>
        <v>7.5</v>
      </c>
      <c r="N9" s="69">
        <f>'V.2'!E24</f>
        <v>8</v>
      </c>
      <c r="O9" s="67">
        <f>'V.3'!E24</f>
        <v>8</v>
      </c>
      <c r="P9" s="94">
        <f>VI!E24</f>
        <v>8.5</v>
      </c>
      <c r="Q9" s="67">
        <f>NCTT!E23</f>
        <v>8</v>
      </c>
      <c r="R9" s="94"/>
      <c r="S9" s="94"/>
      <c r="T9" s="70">
        <f aca="true" t="shared" si="0" ref="T9:T22">ROUND(SUMIF(E9:Q9,"&gt;=5",E9:Q9)/11,2)</f>
        <v>8.06</v>
      </c>
      <c r="U9" s="71" t="str">
        <f aca="true" t="shared" si="1" ref="U9:U22">IF(AND(COUNTIF(E9:Q9,"&lt;6")=0,T9&gt;=7),"Viết KL","Thi")</f>
        <v>Viết KL</v>
      </c>
      <c r="V9" s="95"/>
    </row>
    <row r="10" spans="1:22" s="96" customFormat="1" ht="27" customHeight="1">
      <c r="A10" s="88">
        <v>2</v>
      </c>
      <c r="B10" s="89" t="s">
        <v>58</v>
      </c>
      <c r="C10" s="90" t="s">
        <v>31</v>
      </c>
      <c r="D10" s="91">
        <v>1989</v>
      </c>
      <c r="E10" s="92">
        <f>'I.1'!E25</f>
        <v>7.5</v>
      </c>
      <c r="F10" s="93"/>
      <c r="G10" s="92">
        <f>'I.2'!E25</f>
        <v>8.5</v>
      </c>
      <c r="H10" s="94">
        <f>'II'!E25</f>
        <v>8.2</v>
      </c>
      <c r="I10" s="94"/>
      <c r="J10" s="94">
        <f>'III.1'!E25</f>
        <v>8.5</v>
      </c>
      <c r="K10" s="94">
        <f>'III.2'!E25</f>
        <v>8</v>
      </c>
      <c r="L10" s="92">
        <f>'IV'!E25</f>
        <v>8.5</v>
      </c>
      <c r="M10" s="92">
        <f>'V.1'!E25</f>
        <v>7.5</v>
      </c>
      <c r="N10" s="69">
        <f>'V.2'!E25</f>
        <v>8</v>
      </c>
      <c r="O10" s="67">
        <f>'V.3'!E25</f>
        <v>8</v>
      </c>
      <c r="P10" s="94">
        <f>VI!E25</f>
        <v>8</v>
      </c>
      <c r="Q10" s="67">
        <f>NCTT!E24</f>
        <v>7.5</v>
      </c>
      <c r="R10" s="94"/>
      <c r="S10" s="94"/>
      <c r="T10" s="70">
        <f t="shared" si="0"/>
        <v>8.02</v>
      </c>
      <c r="U10" s="71" t="str">
        <f t="shared" si="1"/>
        <v>Viết KL</v>
      </c>
      <c r="V10" s="95"/>
    </row>
    <row r="11" spans="1:22" ht="27" customHeight="1">
      <c r="A11" s="66">
        <v>3</v>
      </c>
      <c r="B11" s="89" t="s">
        <v>85</v>
      </c>
      <c r="C11" s="90" t="s">
        <v>13</v>
      </c>
      <c r="D11" s="91">
        <v>1989</v>
      </c>
      <c r="E11" s="92">
        <f>'I.1'!E46</f>
        <v>6</v>
      </c>
      <c r="F11" s="93"/>
      <c r="G11" s="92">
        <f>'I.2'!E46</f>
        <v>9</v>
      </c>
      <c r="H11" s="69">
        <f>'II'!E46</f>
        <v>7.8</v>
      </c>
      <c r="I11" s="69"/>
      <c r="J11" s="69">
        <f>'III.1'!E46</f>
        <v>8</v>
      </c>
      <c r="K11" s="69">
        <f>'III.2'!E46</f>
        <v>8.5</v>
      </c>
      <c r="L11" s="67">
        <f>'IV'!E46</f>
        <v>8.5</v>
      </c>
      <c r="M11" s="67">
        <f>'V.1'!E46</f>
        <v>7.5</v>
      </c>
      <c r="N11" s="69">
        <f>'V.2'!E46</f>
        <v>8</v>
      </c>
      <c r="O11" s="67">
        <f>'V.3'!E46</f>
        <v>8</v>
      </c>
      <c r="P11" s="94">
        <f>VI!E46</f>
        <v>8.5</v>
      </c>
      <c r="Q11" s="67">
        <f>NCTT!E45</f>
        <v>8</v>
      </c>
      <c r="R11" s="94"/>
      <c r="S11" s="94"/>
      <c r="T11" s="70">
        <f t="shared" si="0"/>
        <v>7.98</v>
      </c>
      <c r="U11" s="71" t="str">
        <f t="shared" si="1"/>
        <v>Viết KL</v>
      </c>
      <c r="V11" s="95"/>
    </row>
    <row r="12" spans="1:22" s="96" customFormat="1" ht="27" customHeight="1">
      <c r="A12" s="88">
        <v>4</v>
      </c>
      <c r="B12" s="134" t="s">
        <v>96</v>
      </c>
      <c r="C12" s="135" t="s">
        <v>97</v>
      </c>
      <c r="D12" s="136">
        <v>1992</v>
      </c>
      <c r="E12" s="92">
        <f>'I.1'!E52</f>
        <v>7.5</v>
      </c>
      <c r="F12" s="93"/>
      <c r="G12" s="92">
        <f>'I.2'!E52</f>
        <v>8.5</v>
      </c>
      <c r="H12" s="94">
        <f>'II'!E52</f>
        <v>8</v>
      </c>
      <c r="I12" s="94"/>
      <c r="J12" s="94">
        <f>'III.1'!E52</f>
        <v>8</v>
      </c>
      <c r="K12" s="94">
        <f>'III.2'!E52</f>
        <v>9</v>
      </c>
      <c r="L12" s="92">
        <f>'IV'!E52</f>
        <v>7.5</v>
      </c>
      <c r="M12" s="92">
        <f>'V.1'!E52</f>
        <v>6.5</v>
      </c>
      <c r="N12" s="69">
        <f>'V.2'!E52</f>
        <v>7.5</v>
      </c>
      <c r="O12" s="67">
        <f>'V.3'!E52</f>
        <v>7.5</v>
      </c>
      <c r="P12" s="94">
        <f>VI!E52</f>
        <v>8.5</v>
      </c>
      <c r="Q12" s="67">
        <f>NCTT!E51</f>
        <v>8.5</v>
      </c>
      <c r="R12" s="94"/>
      <c r="S12" s="94"/>
      <c r="T12" s="70">
        <f t="shared" si="0"/>
        <v>7.91</v>
      </c>
      <c r="U12" s="71" t="str">
        <f t="shared" si="1"/>
        <v>Viết KL</v>
      </c>
      <c r="V12" s="95"/>
    </row>
    <row r="13" spans="1:22" ht="27" customHeight="1">
      <c r="A13" s="66">
        <v>5</v>
      </c>
      <c r="B13" s="89" t="s">
        <v>42</v>
      </c>
      <c r="C13" s="90" t="s">
        <v>43</v>
      </c>
      <c r="D13" s="91">
        <v>1993</v>
      </c>
      <c r="E13" s="92">
        <f>'I.1'!E11</f>
        <v>8</v>
      </c>
      <c r="F13" s="93"/>
      <c r="G13" s="92">
        <f>'I.2'!E11</f>
        <v>8</v>
      </c>
      <c r="H13" s="94">
        <f>'II'!E11</f>
        <v>6.8</v>
      </c>
      <c r="I13" s="94"/>
      <c r="J13" s="94">
        <f>'III.1'!E11</f>
        <v>8.5</v>
      </c>
      <c r="K13" s="94">
        <f>'III.2'!E11</f>
        <v>8.5</v>
      </c>
      <c r="L13" s="92">
        <f>'IV'!E11</f>
        <v>8.5</v>
      </c>
      <c r="M13" s="92">
        <f>'V.1'!E11</f>
        <v>7</v>
      </c>
      <c r="N13" s="69">
        <f>'V.2'!E11</f>
        <v>8</v>
      </c>
      <c r="O13" s="67">
        <f>'V.3'!E11</f>
        <v>7.5</v>
      </c>
      <c r="P13" s="94">
        <f>VI!E11</f>
        <v>8</v>
      </c>
      <c r="Q13" s="67">
        <f>NCTT!E10</f>
        <v>7.5</v>
      </c>
      <c r="R13" s="94"/>
      <c r="S13" s="94"/>
      <c r="T13" s="70">
        <f t="shared" si="0"/>
        <v>7.85</v>
      </c>
      <c r="U13" s="71" t="str">
        <f t="shared" si="1"/>
        <v>Viết KL</v>
      </c>
      <c r="V13" s="95"/>
    </row>
    <row r="14" spans="1:22" s="132" customFormat="1" ht="27" customHeight="1">
      <c r="A14" s="88">
        <v>6</v>
      </c>
      <c r="B14" s="32" t="s">
        <v>76</v>
      </c>
      <c r="C14" s="33" t="s">
        <v>75</v>
      </c>
      <c r="D14" s="34">
        <v>1988</v>
      </c>
      <c r="E14" s="67">
        <f>'I.1'!E37</f>
        <v>7.5</v>
      </c>
      <c r="F14" s="68"/>
      <c r="G14" s="67">
        <f>'I.2'!E37</f>
        <v>8</v>
      </c>
      <c r="H14" s="69">
        <f>'II'!E37</f>
        <v>6.4</v>
      </c>
      <c r="I14" s="69"/>
      <c r="J14" s="69">
        <f>'III.1'!E37</f>
        <v>8.5</v>
      </c>
      <c r="K14" s="69">
        <f>'III.2'!E37</f>
        <v>7.5</v>
      </c>
      <c r="L14" s="67">
        <f>'IV'!E37</f>
        <v>8.5</v>
      </c>
      <c r="M14" s="67">
        <f>'V.1'!E37</f>
        <v>7</v>
      </c>
      <c r="N14" s="69">
        <f>'V.2'!E37</f>
        <v>7.5</v>
      </c>
      <c r="O14" s="67">
        <f>'V.3'!E37</f>
        <v>7.5</v>
      </c>
      <c r="P14" s="69">
        <f>VI!E37</f>
        <v>8</v>
      </c>
      <c r="Q14" s="67">
        <f>NCTT!E36</f>
        <v>8</v>
      </c>
      <c r="R14" s="69"/>
      <c r="S14" s="69"/>
      <c r="T14" s="70">
        <f t="shared" si="0"/>
        <v>7.67</v>
      </c>
      <c r="U14" s="71" t="str">
        <f t="shared" si="1"/>
        <v>Viết KL</v>
      </c>
      <c r="V14" s="72"/>
    </row>
    <row r="15" spans="1:22" s="96" customFormat="1" ht="27" customHeight="1">
      <c r="A15" s="66">
        <v>7</v>
      </c>
      <c r="B15" s="89" t="s">
        <v>78</v>
      </c>
      <c r="C15" s="90" t="s">
        <v>35</v>
      </c>
      <c r="D15" s="91">
        <v>1986</v>
      </c>
      <c r="E15" s="92">
        <f>'I.1'!E40</f>
        <v>7.5</v>
      </c>
      <c r="F15" s="93"/>
      <c r="G15" s="92">
        <f>'I.2'!E40</f>
        <v>9</v>
      </c>
      <c r="H15" s="94">
        <f>'II'!E40</f>
        <v>6.6</v>
      </c>
      <c r="I15" s="94"/>
      <c r="J15" s="94">
        <f>'III.1'!E40</f>
        <v>7.5</v>
      </c>
      <c r="K15" s="94">
        <f>'III.2'!E40</f>
        <v>8</v>
      </c>
      <c r="L15" s="92">
        <f>'IV'!E40</f>
        <v>7</v>
      </c>
      <c r="M15" s="92">
        <f>'V.1'!E40</f>
        <v>7</v>
      </c>
      <c r="N15" s="69">
        <f>'V.2'!E40</f>
        <v>7.5</v>
      </c>
      <c r="O15" s="67">
        <f>'V.3'!E40</f>
        <v>7.5</v>
      </c>
      <c r="P15" s="94">
        <f>VI!E40</f>
        <v>7.5</v>
      </c>
      <c r="Q15" s="67">
        <f>NCTT!E39</f>
        <v>8.5</v>
      </c>
      <c r="R15" s="94"/>
      <c r="S15" s="94"/>
      <c r="T15" s="70">
        <f t="shared" si="0"/>
        <v>7.6</v>
      </c>
      <c r="U15" s="71" t="str">
        <f t="shared" si="1"/>
        <v>Viết KL</v>
      </c>
      <c r="V15" s="95"/>
    </row>
    <row r="16" spans="1:22" ht="27" customHeight="1">
      <c r="A16" s="88">
        <v>8</v>
      </c>
      <c r="B16" s="32" t="s">
        <v>29</v>
      </c>
      <c r="C16" s="33" t="s">
        <v>48</v>
      </c>
      <c r="D16" s="34">
        <v>1990</v>
      </c>
      <c r="E16" s="67">
        <f>'I.1'!E15</f>
        <v>6</v>
      </c>
      <c r="F16" s="68"/>
      <c r="G16" s="67">
        <f>'I.2'!E15</f>
        <v>7</v>
      </c>
      <c r="H16" s="69">
        <f>'II'!E15</f>
        <v>7.4</v>
      </c>
      <c r="I16" s="69"/>
      <c r="J16" s="69">
        <f>'III.1'!E15</f>
        <v>8</v>
      </c>
      <c r="K16" s="69">
        <f>'III.2'!E15</f>
        <v>8</v>
      </c>
      <c r="L16" s="67">
        <f>'IV'!E15</f>
        <v>8.5</v>
      </c>
      <c r="M16" s="67">
        <f>'V.1'!E15</f>
        <v>7.5</v>
      </c>
      <c r="N16" s="69">
        <f>'V.2'!E15</f>
        <v>7.5</v>
      </c>
      <c r="O16" s="67">
        <f>'V.3'!E15</f>
        <v>7.5</v>
      </c>
      <c r="P16" s="69">
        <f>VI!E15</f>
        <v>8.5</v>
      </c>
      <c r="Q16" s="67">
        <f>NCTT!E14</f>
        <v>7.5</v>
      </c>
      <c r="R16" s="69"/>
      <c r="S16" s="69"/>
      <c r="T16" s="70">
        <f t="shared" si="0"/>
        <v>7.58</v>
      </c>
      <c r="U16" s="71" t="str">
        <f t="shared" si="1"/>
        <v>Viết KL</v>
      </c>
      <c r="V16" s="72"/>
    </row>
    <row r="17" spans="1:22" ht="27" customHeight="1">
      <c r="A17" s="66">
        <v>9</v>
      </c>
      <c r="B17" s="89" t="s">
        <v>33</v>
      </c>
      <c r="C17" s="90" t="s">
        <v>53</v>
      </c>
      <c r="D17" s="91">
        <v>1988</v>
      </c>
      <c r="E17" s="92">
        <f>'I.1'!E20</f>
        <v>7.5</v>
      </c>
      <c r="F17" s="93"/>
      <c r="G17" s="92">
        <f>'I.2'!E20</f>
        <v>9</v>
      </c>
      <c r="H17" s="94">
        <f>'II'!E20</f>
        <v>7.8</v>
      </c>
      <c r="I17" s="94"/>
      <c r="J17" s="94">
        <f>'III.1'!E20</f>
        <v>7.5</v>
      </c>
      <c r="K17" s="94">
        <f>'III.2'!E20</f>
        <v>7.5</v>
      </c>
      <c r="L17" s="92">
        <f>'IV'!E20</f>
        <v>7</v>
      </c>
      <c r="M17" s="92">
        <f>'V.1'!E20</f>
        <v>6.5</v>
      </c>
      <c r="N17" s="69">
        <f>'V.2'!E20</f>
        <v>7.5</v>
      </c>
      <c r="O17" s="67">
        <f>'V.3'!E20</f>
        <v>7</v>
      </c>
      <c r="P17" s="94">
        <f>VI!E20</f>
        <v>8</v>
      </c>
      <c r="Q17" s="67">
        <f>NCTT!E19</f>
        <v>7.5</v>
      </c>
      <c r="R17" s="94"/>
      <c r="S17" s="94"/>
      <c r="T17" s="70">
        <f t="shared" si="0"/>
        <v>7.53</v>
      </c>
      <c r="U17" s="71" t="str">
        <f t="shared" si="1"/>
        <v>Viết KL</v>
      </c>
      <c r="V17" s="95"/>
    </row>
    <row r="18" spans="1:22" s="96" customFormat="1" ht="27" customHeight="1">
      <c r="A18" s="88">
        <v>10</v>
      </c>
      <c r="B18" s="32" t="s">
        <v>41</v>
      </c>
      <c r="C18" s="33" t="s">
        <v>12</v>
      </c>
      <c r="D18" s="34">
        <v>1982</v>
      </c>
      <c r="E18" s="67">
        <f>'I.1'!E10</f>
        <v>8</v>
      </c>
      <c r="F18" s="68"/>
      <c r="G18" s="67">
        <f>'I.2'!E10</f>
        <v>7.5</v>
      </c>
      <c r="H18" s="69">
        <f>'II'!E10</f>
        <v>6.4</v>
      </c>
      <c r="I18" s="69"/>
      <c r="J18" s="69">
        <f>'III.1'!E10</f>
        <v>7.5</v>
      </c>
      <c r="K18" s="69">
        <f>'III.2'!E10</f>
        <v>8</v>
      </c>
      <c r="L18" s="67">
        <f>'IV'!E10</f>
        <v>8</v>
      </c>
      <c r="M18" s="67">
        <f>'V.1'!E10</f>
        <v>6.5</v>
      </c>
      <c r="N18" s="69">
        <f>'V.2'!E10</f>
        <v>7.5</v>
      </c>
      <c r="O18" s="67">
        <f>'V.3'!E10</f>
        <v>7</v>
      </c>
      <c r="P18" s="69">
        <f>VI!E10</f>
        <v>8</v>
      </c>
      <c r="Q18" s="67">
        <f>NCTT!E9</f>
        <v>8</v>
      </c>
      <c r="R18" s="69"/>
      <c r="S18" s="69"/>
      <c r="T18" s="70">
        <f t="shared" si="0"/>
        <v>7.49</v>
      </c>
      <c r="U18" s="71" t="str">
        <f t="shared" si="1"/>
        <v>Viết KL</v>
      </c>
      <c r="V18" s="72"/>
    </row>
    <row r="19" spans="1:22" s="96" customFormat="1" ht="27" customHeight="1">
      <c r="A19" s="66">
        <v>11</v>
      </c>
      <c r="B19" s="137" t="s">
        <v>98</v>
      </c>
      <c r="C19" s="23" t="s">
        <v>99</v>
      </c>
      <c r="D19" s="24">
        <v>1989</v>
      </c>
      <c r="E19" s="67">
        <f>'I.1'!E53</f>
        <v>6</v>
      </c>
      <c r="F19" s="68"/>
      <c r="G19" s="67">
        <f>'I.2'!E53</f>
        <v>8</v>
      </c>
      <c r="H19" s="69">
        <f>'II'!E53</f>
        <v>7.8</v>
      </c>
      <c r="I19" s="69"/>
      <c r="J19" s="69">
        <f>'III.1'!E53</f>
        <v>8</v>
      </c>
      <c r="K19" s="69">
        <f>'III.2'!E53</f>
        <v>8</v>
      </c>
      <c r="L19" s="67">
        <f>'IV'!E53</f>
        <v>7.5</v>
      </c>
      <c r="M19" s="67">
        <f>'V.1'!E53</f>
        <v>7</v>
      </c>
      <c r="N19" s="69">
        <f>'V.2'!E53</f>
        <v>7</v>
      </c>
      <c r="O19" s="67">
        <f>'V.3'!E53</f>
        <v>6</v>
      </c>
      <c r="P19" s="69">
        <f>VI!E53</f>
        <v>8.5</v>
      </c>
      <c r="Q19" s="67">
        <f>NCTT!E52</f>
        <v>8</v>
      </c>
      <c r="R19" s="69"/>
      <c r="S19" s="69"/>
      <c r="T19" s="70">
        <f t="shared" si="0"/>
        <v>7.44</v>
      </c>
      <c r="U19" s="71" t="str">
        <f t="shared" si="1"/>
        <v>Viết KL</v>
      </c>
      <c r="V19" s="72"/>
    </row>
    <row r="20" spans="1:22" s="96" customFormat="1" ht="27" customHeight="1">
      <c r="A20" s="88">
        <v>12</v>
      </c>
      <c r="B20" s="32" t="s">
        <v>55</v>
      </c>
      <c r="C20" s="33" t="s">
        <v>56</v>
      </c>
      <c r="D20" s="34">
        <v>1990</v>
      </c>
      <c r="E20" s="67">
        <f>'I.1'!E23</f>
        <v>7</v>
      </c>
      <c r="F20" s="68"/>
      <c r="G20" s="67">
        <f>'I.2'!E23</f>
        <v>8</v>
      </c>
      <c r="H20" s="69">
        <f>'II'!E23</f>
        <v>8.6</v>
      </c>
      <c r="I20" s="69"/>
      <c r="J20" s="69">
        <f>'III.1'!E23</f>
        <v>7.5</v>
      </c>
      <c r="K20" s="69">
        <f>'III.2'!E23</f>
        <v>7</v>
      </c>
      <c r="L20" s="67">
        <f>'IV'!E23</f>
        <v>7</v>
      </c>
      <c r="M20" s="67">
        <f>'V.1'!E23</f>
        <v>6.5</v>
      </c>
      <c r="N20" s="69">
        <f>'V.2'!E23</f>
        <v>7.5</v>
      </c>
      <c r="O20" s="67">
        <f>'V.3'!E23</f>
        <v>6.5</v>
      </c>
      <c r="P20" s="69">
        <f>VI!E23</f>
        <v>7.5</v>
      </c>
      <c r="Q20" s="67">
        <f>NCTT!E22</f>
        <v>8</v>
      </c>
      <c r="R20" s="69"/>
      <c r="S20" s="69"/>
      <c r="T20" s="70">
        <f t="shared" si="0"/>
        <v>7.37</v>
      </c>
      <c r="U20" s="71" t="str">
        <f t="shared" si="1"/>
        <v>Viết KL</v>
      </c>
      <c r="V20" s="72"/>
    </row>
    <row r="21" spans="1:22" ht="27" customHeight="1">
      <c r="A21" s="66">
        <v>13</v>
      </c>
      <c r="B21" s="32" t="s">
        <v>73</v>
      </c>
      <c r="C21" s="33" t="s">
        <v>74</v>
      </c>
      <c r="D21" s="34">
        <v>1987</v>
      </c>
      <c r="E21" s="67">
        <f>'I.1'!E35</f>
        <v>6.5</v>
      </c>
      <c r="F21" s="68"/>
      <c r="G21" s="67">
        <f>'I.2'!E35</f>
        <v>8</v>
      </c>
      <c r="H21" s="69">
        <f>'II'!E35</f>
        <v>7.4</v>
      </c>
      <c r="I21" s="69"/>
      <c r="J21" s="69">
        <f>'III.1'!E35</f>
        <v>7</v>
      </c>
      <c r="K21" s="69">
        <f>'III.2'!E35</f>
        <v>8.5</v>
      </c>
      <c r="L21" s="67">
        <f>'IV'!E35</f>
        <v>7.5</v>
      </c>
      <c r="M21" s="67">
        <f>'V.1'!E35</f>
        <v>6</v>
      </c>
      <c r="N21" s="69">
        <f>'V.2'!E35</f>
        <v>7</v>
      </c>
      <c r="O21" s="67">
        <f>'V.3'!E35</f>
        <v>7</v>
      </c>
      <c r="P21" s="69">
        <f>VI!E35</f>
        <v>7.5</v>
      </c>
      <c r="Q21" s="67">
        <f>NCTT!E34</f>
        <v>7</v>
      </c>
      <c r="R21" s="69"/>
      <c r="S21" s="69"/>
      <c r="T21" s="70">
        <f t="shared" si="0"/>
        <v>7.22</v>
      </c>
      <c r="U21" s="71" t="str">
        <f t="shared" si="1"/>
        <v>Viết KL</v>
      </c>
      <c r="V21" s="72"/>
    </row>
    <row r="22" spans="1:22" ht="27" customHeight="1">
      <c r="A22" s="88">
        <v>14</v>
      </c>
      <c r="B22" s="22" t="s">
        <v>100</v>
      </c>
      <c r="C22" s="23" t="s">
        <v>37</v>
      </c>
      <c r="D22" s="24">
        <v>1990</v>
      </c>
      <c r="E22" s="67">
        <f>'I.1'!E54</f>
        <v>7</v>
      </c>
      <c r="F22" s="68"/>
      <c r="G22" s="67">
        <f>'I.2'!E54</f>
        <v>8</v>
      </c>
      <c r="H22" s="69">
        <f>'II'!E54</f>
        <v>7.4</v>
      </c>
      <c r="I22" s="69"/>
      <c r="J22" s="69">
        <f>'III.1'!E54</f>
        <v>7</v>
      </c>
      <c r="K22" s="69">
        <f>'III.2'!E54</f>
        <v>7</v>
      </c>
      <c r="L22" s="67">
        <f>'IV'!E54</f>
        <v>7</v>
      </c>
      <c r="M22" s="67">
        <f>'V.1'!E54</f>
        <v>7</v>
      </c>
      <c r="N22" s="69">
        <f>'V.2'!E54</f>
        <v>7</v>
      </c>
      <c r="O22" s="67">
        <f>'V.3'!E54</f>
        <v>7</v>
      </c>
      <c r="P22" s="69">
        <f>VI!E54</f>
        <v>8</v>
      </c>
      <c r="Q22" s="67">
        <f>NCTT!E53</f>
        <v>7</v>
      </c>
      <c r="R22" s="69"/>
      <c r="S22" s="69"/>
      <c r="T22" s="70">
        <f t="shared" si="0"/>
        <v>7.22</v>
      </c>
      <c r="U22" s="71" t="str">
        <f t="shared" si="1"/>
        <v>Viết KL</v>
      </c>
      <c r="V22" s="72"/>
    </row>
    <row r="24" spans="2:13" ht="15.75">
      <c r="B24" s="253" t="s">
        <v>468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138">
        <v>48</v>
      </c>
    </row>
    <row r="25" spans="2:13" ht="15.75">
      <c r="B25" s="253" t="s">
        <v>469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138">
        <v>12</v>
      </c>
    </row>
    <row r="26" spans="3:16" ht="15.75">
      <c r="C26" s="18"/>
      <c r="E26" s="79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ht="15.75">
      <c r="C27" s="18"/>
    </row>
    <row r="29" spans="1:22" ht="15.75" customHeight="1">
      <c r="A29" s="247"/>
      <c r="B29" s="247"/>
      <c r="C29" s="247"/>
      <c r="D29" s="84"/>
      <c r="E29" s="84"/>
      <c r="F29" s="84"/>
      <c r="G29" s="248"/>
      <c r="H29" s="248"/>
      <c r="I29" s="248"/>
      <c r="J29" s="248"/>
      <c r="K29" s="248"/>
      <c r="L29" s="248"/>
      <c r="M29" s="248"/>
      <c r="N29" s="248"/>
      <c r="O29" s="249"/>
      <c r="P29" s="249"/>
      <c r="Q29" s="249"/>
      <c r="R29" s="249"/>
      <c r="S29" s="249"/>
      <c r="T29" s="249"/>
      <c r="U29" s="249"/>
      <c r="V29" s="249"/>
    </row>
    <row r="30" spans="1:22" ht="15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  <c r="O30" s="240"/>
      <c r="P30" s="240"/>
      <c r="Q30" s="240"/>
      <c r="R30" s="240"/>
      <c r="S30" s="240"/>
      <c r="T30" s="240"/>
      <c r="U30" s="240"/>
      <c r="V30" s="240"/>
    </row>
    <row r="31" spans="1:20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  <c r="O31" s="85"/>
      <c r="P31" s="85"/>
      <c r="Q31" s="85"/>
      <c r="R31" s="85"/>
      <c r="S31" s="85"/>
      <c r="T31" s="85"/>
    </row>
    <row r="32" spans="1:20" ht="15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5"/>
      <c r="P32" s="85"/>
      <c r="Q32" s="85"/>
      <c r="R32" s="85"/>
      <c r="S32" s="85"/>
      <c r="T32" s="85"/>
    </row>
    <row r="33" spans="1:20" ht="15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  <c r="O33" s="85"/>
      <c r="P33" s="85"/>
      <c r="Q33" s="85"/>
      <c r="R33" s="85"/>
      <c r="S33" s="85"/>
      <c r="T33" s="85"/>
    </row>
    <row r="34" spans="1:22" ht="15.75">
      <c r="A34" s="240"/>
      <c r="B34" s="240"/>
      <c r="C34" s="240"/>
      <c r="D34" s="87"/>
      <c r="E34" s="87"/>
      <c r="F34" s="87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</row>
  </sheetData>
  <sheetProtection/>
  <mergeCells count="18">
    <mergeCell ref="O30:V30"/>
    <mergeCell ref="A34:C34"/>
    <mergeCell ref="G34:N34"/>
    <mergeCell ref="O34:V34"/>
    <mergeCell ref="B24:L24"/>
    <mergeCell ref="B25:L25"/>
    <mergeCell ref="O29:V29"/>
    <mergeCell ref="B8:C8"/>
    <mergeCell ref="E8:F8"/>
    <mergeCell ref="H8:I8"/>
    <mergeCell ref="A29:C29"/>
    <mergeCell ref="G29:N29"/>
    <mergeCell ref="A7:U7"/>
    <mergeCell ref="A1:C1"/>
    <mergeCell ref="A2:C2"/>
    <mergeCell ref="A3:C3"/>
    <mergeCell ref="A5:U5"/>
    <mergeCell ref="A6:U6"/>
  </mergeCells>
  <conditionalFormatting sqref="E9:S22">
    <cfRule type="cellIs" priority="5" dxfId="135" operator="lessThan" stopIfTrue="1">
      <formula>5</formula>
    </cfRule>
  </conditionalFormatting>
  <conditionalFormatting sqref="T9:T22">
    <cfRule type="cellIs" priority="3" dxfId="136" operator="between" stopIfTrue="1">
      <formula>5</formula>
      <formula>5.9</formula>
    </cfRule>
    <cfRule type="cellIs" priority="4" dxfId="137" operator="lessThan" stopIfTrue="1">
      <formula>5</formula>
    </cfRule>
  </conditionalFormatting>
  <conditionalFormatting sqref="E9:S22">
    <cfRule type="cellIs" priority="1" dxfId="138" operator="between" stopIfTrue="1">
      <formula>5</formula>
      <formula>5.9</formula>
    </cfRule>
    <cfRule type="cellIs" priority="2" dxfId="139" operator="between" stopIfTrue="1">
      <formula>5</formula>
      <formula>6.9</formula>
    </cfRule>
  </conditionalFormatting>
  <printOptions/>
  <pageMargins left="0.17" right="0.17" top="0" bottom="0" header="0.28" footer="0.24"/>
  <pageSetup horizontalDpi="600" verticalDpi="600" orientation="landscape" r:id="rId2"/>
  <headerFoot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5" sqref="B15:L15"/>
    </sheetView>
  </sheetViews>
  <sheetFormatPr defaultColWidth="9.00390625" defaultRowHeight="15.75"/>
  <cols>
    <col min="1" max="1" width="12.375" style="171" customWidth="1"/>
    <col min="2" max="16384" width="9.00390625" style="171" customWidth="1"/>
  </cols>
  <sheetData>
    <row r="1" spans="1:12" ht="16.5">
      <c r="A1" s="168"/>
      <c r="B1" s="169" t="s">
        <v>588</v>
      </c>
      <c r="C1" s="169"/>
      <c r="D1" s="169"/>
      <c r="E1" s="169"/>
      <c r="F1" s="170" t="s">
        <v>589</v>
      </c>
      <c r="G1" s="170"/>
      <c r="H1" s="170"/>
      <c r="I1" s="170"/>
      <c r="J1" s="170"/>
      <c r="K1" s="170"/>
      <c r="L1" s="170"/>
    </row>
    <row r="2" spans="1:12" ht="18.75">
      <c r="A2" s="168"/>
      <c r="B2" s="169" t="s">
        <v>590</v>
      </c>
      <c r="C2" s="169"/>
      <c r="D2" s="169"/>
      <c r="E2" s="169"/>
      <c r="F2" s="172"/>
      <c r="G2" s="172" t="s">
        <v>38</v>
      </c>
      <c r="H2" s="172"/>
      <c r="I2" s="172"/>
      <c r="J2" s="172"/>
      <c r="K2" s="172"/>
      <c r="L2" s="172"/>
    </row>
    <row r="3" spans="1:12" ht="16.5">
      <c r="A3" s="168"/>
      <c r="B3" s="170" t="s">
        <v>591</v>
      </c>
      <c r="C3" s="170"/>
      <c r="D3" s="170"/>
      <c r="E3" s="170"/>
      <c r="F3" s="173"/>
      <c r="G3" s="173"/>
      <c r="H3" s="173"/>
      <c r="I3" s="173"/>
      <c r="J3" s="173"/>
      <c r="K3" s="173"/>
      <c r="L3" s="173"/>
    </row>
    <row r="4" spans="1:12" ht="16.5">
      <c r="A4" s="168"/>
      <c r="B4" s="173"/>
      <c r="C4" s="173"/>
      <c r="D4" s="173"/>
      <c r="E4" s="174"/>
      <c r="F4" s="174" t="s">
        <v>595</v>
      </c>
      <c r="G4" s="174"/>
      <c r="H4" s="174"/>
      <c r="I4" s="174"/>
      <c r="J4" s="174"/>
      <c r="K4" s="174"/>
      <c r="L4" s="174"/>
    </row>
    <row r="5" ht="20.25" customHeight="1"/>
    <row r="6" spans="1:12" ht="20.25">
      <c r="A6" s="259" t="s">
        <v>592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ht="16.5">
      <c r="A7" s="260" t="s">
        <v>596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</row>
    <row r="9" spans="1:12" ht="65.25" customHeight="1">
      <c r="A9" s="175"/>
      <c r="B9" s="261" t="s">
        <v>593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</row>
    <row r="10" spans="1:12" ht="18.75">
      <c r="A10" s="175"/>
      <c r="B10" s="262" t="s">
        <v>597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</row>
    <row r="11" spans="1:12" ht="21" customHeight="1">
      <c r="A11" s="175"/>
      <c r="B11" s="262" t="s">
        <v>594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</row>
    <row r="12" spans="1:12" ht="21" customHeight="1">
      <c r="A12" s="175"/>
      <c r="B12" s="254" t="s">
        <v>598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</row>
    <row r="13" spans="1:12" ht="18" customHeight="1">
      <c r="A13" s="175"/>
      <c r="B13" s="254" t="s">
        <v>599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</row>
    <row r="14" spans="1:12" ht="36" customHeight="1">
      <c r="A14" s="175"/>
      <c r="B14" s="255" t="s">
        <v>600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</row>
    <row r="15" spans="1:12" ht="16.5">
      <c r="A15" s="175"/>
      <c r="B15" s="254" t="s">
        <v>601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</row>
    <row r="16" spans="1:9" s="17" customFormat="1" ht="16.5" customHeight="1">
      <c r="A16" s="256" t="s">
        <v>20</v>
      </c>
      <c r="B16" s="256"/>
      <c r="C16" s="256"/>
      <c r="D16" s="256"/>
      <c r="E16" s="256"/>
      <c r="F16" s="256"/>
      <c r="G16" s="256"/>
      <c r="H16" s="256"/>
      <c r="I16" s="176"/>
    </row>
    <row r="17" spans="1:9" s="17" customFormat="1" ht="18.75" customHeight="1">
      <c r="A17" s="18"/>
      <c r="B17" s="177"/>
      <c r="C17" s="177"/>
      <c r="D17" s="177"/>
      <c r="E17" s="177"/>
      <c r="F17" s="177"/>
      <c r="G17" s="257" t="s">
        <v>21</v>
      </c>
      <c r="H17" s="257"/>
      <c r="I17" s="178"/>
    </row>
    <row r="18" spans="1:9" s="17" customFormat="1" ht="16.5">
      <c r="A18" s="18"/>
      <c r="B18" s="177"/>
      <c r="C18" s="177"/>
      <c r="D18" s="177"/>
      <c r="E18" s="177"/>
      <c r="F18" s="177"/>
      <c r="G18" s="177"/>
      <c r="H18" s="178"/>
      <c r="I18" s="178"/>
    </row>
    <row r="19" spans="1:9" s="17" customFormat="1" ht="16.5">
      <c r="A19" s="18"/>
      <c r="B19" s="177"/>
      <c r="C19" s="177"/>
      <c r="D19" s="177"/>
      <c r="E19" s="177"/>
      <c r="F19" s="177"/>
      <c r="G19" s="177"/>
      <c r="H19" s="179"/>
      <c r="I19" s="179"/>
    </row>
    <row r="20" spans="1:9" s="17" customFormat="1" ht="16.5">
      <c r="A20" s="18"/>
      <c r="B20" s="177"/>
      <c r="C20" s="177"/>
      <c r="D20" s="177"/>
      <c r="E20" s="177"/>
      <c r="F20" s="177"/>
      <c r="G20" s="177"/>
      <c r="H20" s="179"/>
      <c r="I20" s="179"/>
    </row>
    <row r="21" spans="1:9" s="17" customFormat="1" ht="16.5" customHeight="1">
      <c r="A21" s="258" t="s">
        <v>22</v>
      </c>
      <c r="B21" s="258"/>
      <c r="C21" s="258"/>
      <c r="D21" s="258"/>
      <c r="E21" s="258"/>
      <c r="F21" s="258"/>
      <c r="G21" s="258"/>
      <c r="H21" s="258"/>
      <c r="I21" s="258"/>
    </row>
    <row r="22" spans="1:3" s="17" customFormat="1" ht="16.5">
      <c r="A22" s="18"/>
      <c r="B22" s="180"/>
      <c r="C22" s="180"/>
    </row>
    <row r="23" s="17" customFormat="1" ht="15.75">
      <c r="A23" s="18"/>
    </row>
    <row r="24" spans="1:3" s="17" customFormat="1" ht="16.5">
      <c r="A24" s="18"/>
      <c r="B24" s="180"/>
      <c r="C24" s="180"/>
    </row>
  </sheetData>
  <sheetProtection/>
  <mergeCells count="12">
    <mergeCell ref="A21:I21"/>
    <mergeCell ref="A6:L6"/>
    <mergeCell ref="A7:L7"/>
    <mergeCell ref="B9:L9"/>
    <mergeCell ref="B10:L10"/>
    <mergeCell ref="B11:L11"/>
    <mergeCell ref="B12:L12"/>
    <mergeCell ref="B13:L13"/>
    <mergeCell ref="B14:L14"/>
    <mergeCell ref="B15:L15"/>
    <mergeCell ref="A16:H16"/>
    <mergeCell ref="G17:H17"/>
  </mergeCells>
  <printOptions/>
  <pageMargins left="0.7" right="0.7" top="0.51" bottom="0.75" header="0.3" footer="0.3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pane ySplit="6" topLeftCell="A7" activePane="bottomLeft" state="frozen"/>
      <selection pane="topLeft" activeCell="B15" sqref="B15:L15"/>
      <selection pane="bottomLeft" activeCell="K10" sqref="K10"/>
    </sheetView>
  </sheetViews>
  <sheetFormatPr defaultColWidth="9.00390625" defaultRowHeight="15.75"/>
  <cols>
    <col min="1" max="1" width="5.125" style="206" customWidth="1"/>
    <col min="2" max="2" width="23.75390625" style="211" customWidth="1"/>
    <col min="3" max="3" width="12.875" style="211" customWidth="1"/>
    <col min="4" max="4" width="16.625" style="207" customWidth="1"/>
    <col min="5" max="5" width="26.00390625" style="213" customWidth="1"/>
    <col min="6" max="6" width="5.125" style="207" customWidth="1"/>
    <col min="7" max="7" width="5.875" style="207" customWidth="1"/>
    <col min="8" max="8" width="13.875" style="207" customWidth="1"/>
    <col min="9" max="16384" width="9.00390625" style="207" customWidth="1"/>
  </cols>
  <sheetData>
    <row r="1" spans="1:7" s="182" customFormat="1" ht="18.75" customHeight="1">
      <c r="A1" s="266" t="s">
        <v>602</v>
      </c>
      <c r="B1" s="266"/>
      <c r="C1" s="266"/>
      <c r="D1" s="267" t="s">
        <v>603</v>
      </c>
      <c r="E1" s="267"/>
      <c r="F1" s="181"/>
      <c r="G1" s="181"/>
    </row>
    <row r="2" spans="1:7" s="182" customFormat="1" ht="18" customHeight="1">
      <c r="A2" s="268" t="s">
        <v>604</v>
      </c>
      <c r="B2" s="268"/>
      <c r="C2" s="268"/>
      <c r="D2" s="269" t="s">
        <v>605</v>
      </c>
      <c r="E2" s="269"/>
      <c r="F2" s="181"/>
      <c r="G2" s="181"/>
    </row>
    <row r="3" spans="1:5" s="182" customFormat="1" ht="8.25" customHeight="1">
      <c r="A3" s="270"/>
      <c r="B3" s="270"/>
      <c r="C3" s="270"/>
      <c r="E3" s="183"/>
    </row>
    <row r="4" spans="1:7" s="182" customFormat="1" ht="16.5">
      <c r="A4" s="184"/>
      <c r="B4" s="185"/>
      <c r="C4" s="185"/>
      <c r="D4" s="271" t="s">
        <v>609</v>
      </c>
      <c r="E4" s="272"/>
      <c r="F4" s="186"/>
      <c r="G4" s="186"/>
    </row>
    <row r="5" spans="1:8" s="182" customFormat="1" ht="21.75" customHeight="1">
      <c r="A5" s="263" t="s">
        <v>606</v>
      </c>
      <c r="B5" s="263"/>
      <c r="C5" s="263"/>
      <c r="D5" s="263"/>
      <c r="E5" s="263"/>
      <c r="F5" s="187"/>
      <c r="G5" s="187"/>
      <c r="H5" s="188"/>
    </row>
    <row r="6" spans="1:8" s="182" customFormat="1" ht="16.5" customHeight="1">
      <c r="A6" s="263" t="s">
        <v>610</v>
      </c>
      <c r="B6" s="263"/>
      <c r="C6" s="263"/>
      <c r="D6" s="263"/>
      <c r="E6" s="263"/>
      <c r="F6" s="189"/>
      <c r="G6" s="189"/>
      <c r="H6" s="188"/>
    </row>
    <row r="7" spans="1:8" s="193" customFormat="1" ht="26.25" customHeight="1">
      <c r="A7" s="190" t="s">
        <v>6</v>
      </c>
      <c r="B7" s="264" t="s">
        <v>607</v>
      </c>
      <c r="C7" s="264"/>
      <c r="D7" s="191" t="s">
        <v>8</v>
      </c>
      <c r="E7" s="191" t="s">
        <v>11</v>
      </c>
      <c r="F7" s="192"/>
      <c r="G7" s="192"/>
      <c r="H7" s="192"/>
    </row>
    <row r="8" spans="1:8" s="193" customFormat="1" ht="19.5" customHeight="1">
      <c r="A8" s="194">
        <v>1</v>
      </c>
      <c r="B8" s="32" t="s">
        <v>44</v>
      </c>
      <c r="C8" s="33" t="s">
        <v>23</v>
      </c>
      <c r="D8" s="34">
        <v>1993</v>
      </c>
      <c r="E8" s="195"/>
      <c r="F8" s="192"/>
      <c r="G8" s="192"/>
      <c r="H8" s="192"/>
    </row>
    <row r="9" spans="1:8" s="193" customFormat="1" ht="19.5" customHeight="1">
      <c r="A9" s="194">
        <v>2</v>
      </c>
      <c r="B9" s="32" t="s">
        <v>45</v>
      </c>
      <c r="C9" s="33" t="s">
        <v>23</v>
      </c>
      <c r="D9" s="34">
        <v>1984</v>
      </c>
      <c r="E9" s="195"/>
      <c r="F9" s="192"/>
      <c r="G9" s="192"/>
      <c r="H9" s="192"/>
    </row>
    <row r="10" spans="1:8" s="193" customFormat="1" ht="19.5" customHeight="1">
      <c r="A10" s="194">
        <v>3</v>
      </c>
      <c r="B10" s="32" t="s">
        <v>46</v>
      </c>
      <c r="C10" s="33" t="s">
        <v>47</v>
      </c>
      <c r="D10" s="34">
        <v>1993</v>
      </c>
      <c r="E10" s="195"/>
      <c r="F10" s="192"/>
      <c r="G10" s="192"/>
      <c r="H10" s="192"/>
    </row>
    <row r="11" spans="1:8" s="193" customFormat="1" ht="19.5" customHeight="1">
      <c r="A11" s="194">
        <v>4</v>
      </c>
      <c r="B11" s="32" t="s">
        <v>29</v>
      </c>
      <c r="C11" s="33" t="s">
        <v>49</v>
      </c>
      <c r="D11" s="34">
        <v>1985</v>
      </c>
      <c r="E11" s="195"/>
      <c r="F11" s="192"/>
      <c r="G11" s="192"/>
      <c r="H11" s="192"/>
    </row>
    <row r="12" spans="1:8" s="193" customFormat="1" ht="19.5" customHeight="1">
      <c r="A12" s="194">
        <v>5</v>
      </c>
      <c r="B12" s="32" t="s">
        <v>32</v>
      </c>
      <c r="C12" s="33" t="s">
        <v>50</v>
      </c>
      <c r="D12" s="34">
        <v>1982</v>
      </c>
      <c r="E12" s="195"/>
      <c r="F12" s="192"/>
      <c r="G12" s="192"/>
      <c r="H12" s="192"/>
    </row>
    <row r="13" spans="1:8" s="193" customFormat="1" ht="19.5" customHeight="1">
      <c r="A13" s="194">
        <v>6</v>
      </c>
      <c r="B13" s="32" t="s">
        <v>51</v>
      </c>
      <c r="C13" s="33" t="s">
        <v>50</v>
      </c>
      <c r="D13" s="34">
        <v>1985</v>
      </c>
      <c r="E13" s="195"/>
      <c r="F13" s="192"/>
      <c r="G13" s="192"/>
      <c r="H13" s="192"/>
    </row>
    <row r="14" spans="1:8" s="193" customFormat="1" ht="19.5" customHeight="1">
      <c r="A14" s="194">
        <v>7</v>
      </c>
      <c r="B14" s="32" t="s">
        <v>52</v>
      </c>
      <c r="C14" s="33" t="s">
        <v>53</v>
      </c>
      <c r="D14" s="34">
        <v>1982</v>
      </c>
      <c r="E14" s="195"/>
      <c r="F14" s="192"/>
      <c r="G14" s="192"/>
      <c r="H14" s="192"/>
    </row>
    <row r="15" spans="1:8" s="193" customFormat="1" ht="19.5" customHeight="1">
      <c r="A15" s="194">
        <v>8</v>
      </c>
      <c r="B15" s="32" t="s">
        <v>34</v>
      </c>
      <c r="C15" s="33" t="s">
        <v>53</v>
      </c>
      <c r="D15" s="34">
        <v>1985</v>
      </c>
      <c r="E15" s="195"/>
      <c r="F15" s="192"/>
      <c r="G15" s="192"/>
      <c r="H15" s="192"/>
    </row>
    <row r="16" spans="1:8" s="193" customFormat="1" ht="19.5" customHeight="1">
      <c r="A16" s="194">
        <v>9</v>
      </c>
      <c r="B16" s="32" t="s">
        <v>26</v>
      </c>
      <c r="C16" s="33" t="s">
        <v>54</v>
      </c>
      <c r="D16" s="34">
        <v>1993</v>
      </c>
      <c r="E16" s="195"/>
      <c r="F16" s="192"/>
      <c r="G16" s="192"/>
      <c r="H16" s="192"/>
    </row>
    <row r="17" spans="1:8" s="193" customFormat="1" ht="19.5" customHeight="1">
      <c r="A17" s="194">
        <v>10</v>
      </c>
      <c r="B17" s="32" t="s">
        <v>59</v>
      </c>
      <c r="C17" s="33" t="s">
        <v>60</v>
      </c>
      <c r="D17" s="34">
        <v>1986</v>
      </c>
      <c r="E17" s="195"/>
      <c r="F17" s="192"/>
      <c r="G17" s="192"/>
      <c r="H17" s="192"/>
    </row>
    <row r="18" spans="1:8" s="193" customFormat="1" ht="19.5" customHeight="1">
      <c r="A18" s="194">
        <v>11</v>
      </c>
      <c r="B18" s="32" t="s">
        <v>61</v>
      </c>
      <c r="C18" s="33" t="s">
        <v>62</v>
      </c>
      <c r="D18" s="34">
        <v>1982</v>
      </c>
      <c r="E18" s="195"/>
      <c r="F18" s="192"/>
      <c r="G18" s="192"/>
      <c r="H18" s="192"/>
    </row>
    <row r="19" spans="1:8" s="193" customFormat="1" ht="19.5" customHeight="1">
      <c r="A19" s="194">
        <v>12</v>
      </c>
      <c r="B19" s="32" t="s">
        <v>63</v>
      </c>
      <c r="C19" s="33" t="s">
        <v>62</v>
      </c>
      <c r="D19" s="34">
        <v>1988</v>
      </c>
      <c r="E19" s="195"/>
      <c r="F19" s="192"/>
      <c r="G19" s="192"/>
      <c r="H19" s="192"/>
    </row>
    <row r="20" spans="1:8" s="193" customFormat="1" ht="19.5" customHeight="1">
      <c r="A20" s="194">
        <v>13</v>
      </c>
      <c r="B20" s="32" t="s">
        <v>64</v>
      </c>
      <c r="C20" s="33" t="s">
        <v>65</v>
      </c>
      <c r="D20" s="34">
        <v>1988</v>
      </c>
      <c r="E20" s="195"/>
      <c r="F20" s="192"/>
      <c r="G20" s="192"/>
      <c r="H20" s="192"/>
    </row>
    <row r="21" spans="1:8" s="193" customFormat="1" ht="19.5" customHeight="1">
      <c r="A21" s="194">
        <v>14</v>
      </c>
      <c r="B21" s="32" t="s">
        <v>66</v>
      </c>
      <c r="C21" s="33" t="s">
        <v>65</v>
      </c>
      <c r="D21" s="34">
        <v>1986</v>
      </c>
      <c r="E21" s="195"/>
      <c r="F21" s="192"/>
      <c r="G21" s="192"/>
      <c r="H21" s="192"/>
    </row>
    <row r="22" spans="1:8" s="193" customFormat="1" ht="19.5" customHeight="1">
      <c r="A22" s="194">
        <v>15</v>
      </c>
      <c r="B22" s="32" t="s">
        <v>67</v>
      </c>
      <c r="C22" s="33" t="s">
        <v>24</v>
      </c>
      <c r="D22" s="34">
        <v>1995</v>
      </c>
      <c r="E22" s="195"/>
      <c r="F22" s="192"/>
      <c r="G22" s="192"/>
      <c r="H22" s="192"/>
    </row>
    <row r="23" spans="1:8" s="193" customFormat="1" ht="19.5" customHeight="1">
      <c r="A23" s="194">
        <v>16</v>
      </c>
      <c r="B23" s="32" t="s">
        <v>160</v>
      </c>
      <c r="C23" s="33" t="s">
        <v>69</v>
      </c>
      <c r="D23" s="34">
        <v>1995</v>
      </c>
      <c r="E23" s="195"/>
      <c r="F23" s="192"/>
      <c r="G23" s="192"/>
      <c r="H23" s="192"/>
    </row>
    <row r="24" spans="1:8" s="198" customFormat="1" ht="19.5" customHeight="1">
      <c r="A24" s="194">
        <v>17</v>
      </c>
      <c r="B24" s="32" t="s">
        <v>70</v>
      </c>
      <c r="C24" s="33" t="s">
        <v>27</v>
      </c>
      <c r="D24" s="34">
        <v>1988</v>
      </c>
      <c r="E24" s="195"/>
      <c r="F24" s="196"/>
      <c r="G24" s="197"/>
      <c r="H24" s="197"/>
    </row>
    <row r="25" spans="1:8" s="198" customFormat="1" ht="19.5" customHeight="1">
      <c r="A25" s="194">
        <v>18</v>
      </c>
      <c r="B25" s="32" t="s">
        <v>71</v>
      </c>
      <c r="C25" s="33" t="s">
        <v>72</v>
      </c>
      <c r="D25" s="34">
        <v>1989</v>
      </c>
      <c r="E25" s="195"/>
      <c r="F25" s="196"/>
      <c r="G25" s="197"/>
      <c r="H25" s="197"/>
    </row>
    <row r="26" spans="1:8" s="198" customFormat="1" ht="19.5" customHeight="1">
      <c r="A26" s="194">
        <v>19</v>
      </c>
      <c r="B26" s="32" t="s">
        <v>73</v>
      </c>
      <c r="C26" s="33" t="s">
        <v>74</v>
      </c>
      <c r="D26" s="34">
        <v>1987</v>
      </c>
      <c r="E26" s="195"/>
      <c r="F26" s="196"/>
      <c r="G26" s="197"/>
      <c r="H26" s="197"/>
    </row>
    <row r="27" spans="1:8" s="198" customFormat="1" ht="19.5" customHeight="1">
      <c r="A27" s="194">
        <v>20</v>
      </c>
      <c r="B27" s="32" t="s">
        <v>30</v>
      </c>
      <c r="C27" s="33" t="s">
        <v>75</v>
      </c>
      <c r="D27" s="34">
        <v>1991</v>
      </c>
      <c r="E27" s="195"/>
      <c r="F27" s="196"/>
      <c r="G27" s="197"/>
      <c r="H27" s="197"/>
    </row>
    <row r="28" spans="1:8" s="198" customFormat="1" ht="19.5" customHeight="1">
      <c r="A28" s="194">
        <v>21</v>
      </c>
      <c r="B28" s="32" t="s">
        <v>77</v>
      </c>
      <c r="C28" s="33" t="s">
        <v>35</v>
      </c>
      <c r="D28" s="34">
        <v>1987</v>
      </c>
      <c r="E28" s="195"/>
      <c r="F28" s="196"/>
      <c r="G28" s="197"/>
      <c r="H28" s="197"/>
    </row>
    <row r="29" spans="1:8" s="198" customFormat="1" ht="19.5" customHeight="1">
      <c r="A29" s="194">
        <v>22</v>
      </c>
      <c r="B29" s="32" t="s">
        <v>33</v>
      </c>
      <c r="C29" s="33" t="s">
        <v>35</v>
      </c>
      <c r="D29" s="34">
        <v>1983</v>
      </c>
      <c r="E29" s="195"/>
      <c r="F29" s="196"/>
      <c r="G29" s="197"/>
      <c r="H29" s="197"/>
    </row>
    <row r="30" spans="1:8" s="198" customFormat="1" ht="19.5" customHeight="1">
      <c r="A30" s="194">
        <v>23</v>
      </c>
      <c r="B30" s="32" t="s">
        <v>29</v>
      </c>
      <c r="C30" s="33" t="s">
        <v>28</v>
      </c>
      <c r="D30" s="34">
        <v>1986</v>
      </c>
      <c r="E30" s="199"/>
      <c r="F30" s="196"/>
      <c r="G30" s="197"/>
      <c r="H30" s="197"/>
    </row>
    <row r="31" spans="1:8" s="198" customFormat="1" ht="19.5" customHeight="1">
      <c r="A31" s="194">
        <v>24</v>
      </c>
      <c r="B31" s="32" t="s">
        <v>79</v>
      </c>
      <c r="C31" s="33" t="s">
        <v>36</v>
      </c>
      <c r="D31" s="34">
        <v>1986</v>
      </c>
      <c r="E31" s="195"/>
      <c r="F31" s="196"/>
      <c r="G31" s="197"/>
      <c r="H31" s="197"/>
    </row>
    <row r="32" spans="1:8" s="198" customFormat="1" ht="19.5" customHeight="1">
      <c r="A32" s="194">
        <v>25</v>
      </c>
      <c r="B32" s="32" t="s">
        <v>80</v>
      </c>
      <c r="C32" s="33" t="s">
        <v>81</v>
      </c>
      <c r="D32" s="34">
        <v>1979</v>
      </c>
      <c r="E32" s="195"/>
      <c r="F32" s="196"/>
      <c r="G32" s="197"/>
      <c r="H32" s="197"/>
    </row>
    <row r="33" spans="1:8" s="198" customFormat="1" ht="19.5" customHeight="1">
      <c r="A33" s="194">
        <v>26</v>
      </c>
      <c r="B33" s="32" t="s">
        <v>25</v>
      </c>
      <c r="C33" s="33" t="s">
        <v>82</v>
      </c>
      <c r="D33" s="34">
        <v>1984</v>
      </c>
      <c r="E33" s="195"/>
      <c r="F33" s="196"/>
      <c r="G33" s="197"/>
      <c r="H33" s="197"/>
    </row>
    <row r="34" spans="1:8" s="198" customFormat="1" ht="19.5" customHeight="1">
      <c r="A34" s="194">
        <v>27</v>
      </c>
      <c r="B34" s="32" t="s">
        <v>83</v>
      </c>
      <c r="C34" s="33" t="s">
        <v>84</v>
      </c>
      <c r="D34" s="34">
        <v>1989</v>
      </c>
      <c r="E34" s="195"/>
      <c r="F34" s="196"/>
      <c r="G34" s="197"/>
      <c r="H34" s="197"/>
    </row>
    <row r="35" spans="1:8" s="198" customFormat="1" ht="19.5" customHeight="1">
      <c r="A35" s="194">
        <v>28</v>
      </c>
      <c r="B35" s="32" t="s">
        <v>86</v>
      </c>
      <c r="C35" s="33" t="s">
        <v>87</v>
      </c>
      <c r="D35" s="34">
        <v>1983</v>
      </c>
      <c r="E35" s="195"/>
      <c r="F35" s="196"/>
      <c r="G35" s="197"/>
      <c r="H35" s="197"/>
    </row>
    <row r="36" spans="1:8" s="198" customFormat="1" ht="19.5" customHeight="1">
      <c r="A36" s="194">
        <v>29</v>
      </c>
      <c r="B36" s="32" t="s">
        <v>88</v>
      </c>
      <c r="C36" s="33" t="s">
        <v>89</v>
      </c>
      <c r="D36" s="34">
        <v>1992</v>
      </c>
      <c r="E36" s="195"/>
      <c r="F36" s="196"/>
      <c r="G36" s="197"/>
      <c r="H36" s="197"/>
    </row>
    <row r="37" spans="1:8" s="198" customFormat="1" ht="19.5" customHeight="1">
      <c r="A37" s="194">
        <v>30</v>
      </c>
      <c r="B37" s="32" t="s">
        <v>90</v>
      </c>
      <c r="C37" s="33" t="s">
        <v>91</v>
      </c>
      <c r="D37" s="34">
        <v>1986</v>
      </c>
      <c r="E37" s="195"/>
      <c r="F37" s="196"/>
      <c r="G37" s="197"/>
      <c r="H37" s="197"/>
    </row>
    <row r="38" spans="1:8" s="198" customFormat="1" ht="19.5" customHeight="1">
      <c r="A38" s="194">
        <v>31</v>
      </c>
      <c r="B38" s="32" t="s">
        <v>92</v>
      </c>
      <c r="C38" s="33" t="s">
        <v>93</v>
      </c>
      <c r="D38" s="34">
        <v>1979</v>
      </c>
      <c r="E38" s="195"/>
      <c r="F38" s="196"/>
      <c r="G38" s="197"/>
      <c r="H38" s="197"/>
    </row>
    <row r="39" spans="1:8" s="198" customFormat="1" ht="19.5" customHeight="1">
      <c r="A39" s="194">
        <v>32</v>
      </c>
      <c r="B39" s="32" t="s">
        <v>94</v>
      </c>
      <c r="C39" s="33" t="s">
        <v>95</v>
      </c>
      <c r="D39" s="34">
        <v>1986</v>
      </c>
      <c r="E39" s="195"/>
      <c r="F39" s="196"/>
      <c r="G39" s="197"/>
      <c r="H39" s="197"/>
    </row>
    <row r="40" spans="1:8" s="198" customFormat="1" ht="19.5" customHeight="1">
      <c r="A40" s="194">
        <v>33</v>
      </c>
      <c r="B40" s="22" t="s">
        <v>100</v>
      </c>
      <c r="C40" s="23" t="s">
        <v>37</v>
      </c>
      <c r="D40" s="24">
        <v>1990</v>
      </c>
      <c r="E40" s="195"/>
      <c r="F40" s="196"/>
      <c r="G40" s="197"/>
      <c r="H40" s="197"/>
    </row>
    <row r="41" spans="1:8" s="198" customFormat="1" ht="19.5" customHeight="1">
      <c r="A41" s="194">
        <v>34</v>
      </c>
      <c r="B41" s="22" t="s">
        <v>101</v>
      </c>
      <c r="C41" s="23" t="s">
        <v>102</v>
      </c>
      <c r="D41" s="24">
        <v>1985</v>
      </c>
      <c r="E41" s="195"/>
      <c r="F41" s="196"/>
      <c r="G41" s="197"/>
      <c r="H41" s="197"/>
    </row>
    <row r="42" spans="1:8" s="198" customFormat="1" ht="19.5" customHeight="1">
      <c r="A42" s="194">
        <v>35</v>
      </c>
      <c r="B42" s="22" t="s">
        <v>103</v>
      </c>
      <c r="C42" s="23" t="s">
        <v>104</v>
      </c>
      <c r="D42" s="25">
        <v>1986</v>
      </c>
      <c r="E42" s="195"/>
      <c r="F42" s="196"/>
      <c r="G42" s="197"/>
      <c r="H42" s="197"/>
    </row>
    <row r="43" spans="1:8" s="198" customFormat="1" ht="19.5" customHeight="1">
      <c r="A43" s="194">
        <v>36</v>
      </c>
      <c r="B43" s="32" t="s">
        <v>105</v>
      </c>
      <c r="C43" s="33" t="s">
        <v>106</v>
      </c>
      <c r="D43" s="34">
        <v>1992</v>
      </c>
      <c r="E43" s="195"/>
      <c r="F43" s="196"/>
      <c r="G43" s="197"/>
      <c r="H43" s="197"/>
    </row>
    <row r="44" spans="1:5" s="205" customFormat="1" ht="18.75">
      <c r="A44" s="200"/>
      <c r="B44" s="201" t="s">
        <v>608</v>
      </c>
      <c r="C44" s="202">
        <f>A43</f>
        <v>36</v>
      </c>
      <c r="D44" s="203"/>
      <c r="E44" s="204"/>
    </row>
    <row r="45" s="17" customFormat="1" ht="15.75">
      <c r="A45" s="18"/>
    </row>
    <row r="46" spans="2:5" ht="16.5" customHeight="1">
      <c r="B46" s="265"/>
      <c r="C46" s="265"/>
      <c r="D46" s="265"/>
      <c r="E46" s="265"/>
    </row>
    <row r="47" spans="2:5" ht="18.75">
      <c r="B47" s="208"/>
      <c r="C47" s="208"/>
      <c r="D47" s="209"/>
      <c r="E47" s="210"/>
    </row>
    <row r="48" spans="2:5" ht="18.75">
      <c r="B48" s="208"/>
      <c r="C48" s="208"/>
      <c r="D48" s="209"/>
      <c r="E48" s="210"/>
    </row>
    <row r="49" ht="18">
      <c r="D49" s="212"/>
    </row>
  </sheetData>
  <sheetProtection password="CB7D" sheet="1" objects="1" scenarios="1"/>
  <mergeCells count="10">
    <mergeCell ref="D4:E4"/>
    <mergeCell ref="A1:C1"/>
    <mergeCell ref="D1:E1"/>
    <mergeCell ref="A2:C2"/>
    <mergeCell ref="D2:E2"/>
    <mergeCell ref="A3:C3"/>
    <mergeCell ref="A5:E5"/>
    <mergeCell ref="A6:E6"/>
    <mergeCell ref="B7:C7"/>
    <mergeCell ref="B46:E46"/>
  </mergeCells>
  <conditionalFormatting sqref="F7:H23 I5:IV23">
    <cfRule type="cellIs" priority="1" dxfId="140" operator="lessThan" stopIfTrue="1">
      <formula>5</formula>
    </cfRule>
    <cfRule type="cellIs" priority="2" dxfId="140" operator="equal" stopIfTrue="1">
      <formula>"v"</formula>
    </cfRule>
  </conditionalFormatting>
  <printOptions/>
  <pageMargins left="0.7" right="0.1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96" zoomScaleNormal="96" zoomScalePageLayoutView="0" workbookViewId="0" topLeftCell="A1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1.75390625" style="0" customWidth="1"/>
    <col min="7" max="7" width="17.0039062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48"/>
    </row>
    <row r="3" spans="1:7" s="1" customFormat="1" ht="16.5">
      <c r="A3" s="216" t="s">
        <v>3</v>
      </c>
      <c r="B3" s="216"/>
      <c r="C3" s="216"/>
      <c r="D3" s="2"/>
      <c r="E3" s="52"/>
      <c r="F3" s="52"/>
      <c r="G3" s="49"/>
    </row>
    <row r="4" spans="1:7" s="1" customFormat="1" ht="18.75">
      <c r="A4" s="6"/>
      <c r="B4" s="48"/>
      <c r="C4" s="48"/>
      <c r="D4" s="48"/>
      <c r="E4" s="7" t="s">
        <v>297</v>
      </c>
      <c r="F4" s="7"/>
      <c r="G4" s="49"/>
    </row>
    <row r="5" spans="1:7" s="1" customFormat="1" ht="27" customHeight="1">
      <c r="A5" s="214" t="s">
        <v>298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24" customHeight="1">
      <c r="A7" s="48"/>
      <c r="B7" s="217" t="s">
        <v>157</v>
      </c>
      <c r="C7" s="214"/>
      <c r="D7" s="214"/>
      <c r="E7" s="214"/>
      <c r="F7" s="214"/>
      <c r="G7" s="214"/>
    </row>
    <row r="8" spans="1:7" s="1" customFormat="1" ht="18.75" customHeight="1">
      <c r="A8" s="8"/>
      <c r="B8" s="218" t="s">
        <v>299</v>
      </c>
      <c r="C8" s="218"/>
      <c r="D8" s="9"/>
      <c r="E8" s="9"/>
      <c r="F8" s="219" t="s">
        <v>5</v>
      </c>
      <c r="G8" s="219"/>
    </row>
    <row r="9" spans="1:7" s="10" customFormat="1" ht="25.5" customHeight="1">
      <c r="A9" s="50" t="s">
        <v>6</v>
      </c>
      <c r="B9" s="220" t="s">
        <v>7</v>
      </c>
      <c r="C9" s="220"/>
      <c r="D9" s="50" t="s">
        <v>8</v>
      </c>
      <c r="E9" s="50" t="s">
        <v>9</v>
      </c>
      <c r="F9" s="50" t="s">
        <v>10</v>
      </c>
      <c r="G9" s="50" t="s">
        <v>11</v>
      </c>
    </row>
    <row r="10" spans="1:7" ht="24" customHeight="1">
      <c r="A10" s="27">
        <v>1</v>
      </c>
      <c r="B10" s="32" t="s">
        <v>45</v>
      </c>
      <c r="C10" s="33" t="s">
        <v>23</v>
      </c>
      <c r="D10" s="34">
        <v>1984</v>
      </c>
      <c r="E10" s="28">
        <v>6.5</v>
      </c>
      <c r="F10" s="28" t="s">
        <v>304</v>
      </c>
      <c r="G10" s="29"/>
    </row>
    <row r="11" spans="1:7" ht="24" customHeight="1">
      <c r="A11" s="27">
        <v>2</v>
      </c>
      <c r="B11" s="32" t="s">
        <v>59</v>
      </c>
      <c r="C11" s="33" t="s">
        <v>60</v>
      </c>
      <c r="D11" s="34">
        <v>1986</v>
      </c>
      <c r="E11" s="28">
        <v>6.5</v>
      </c>
      <c r="F11" s="28" t="s">
        <v>303</v>
      </c>
      <c r="G11" s="45"/>
    </row>
    <row r="12" spans="1:7" ht="24" customHeight="1">
      <c r="A12" s="27">
        <v>3</v>
      </c>
      <c r="B12" s="32" t="s">
        <v>61</v>
      </c>
      <c r="C12" s="33" t="s">
        <v>62</v>
      </c>
      <c r="D12" s="34">
        <v>1982</v>
      </c>
      <c r="E12" s="28">
        <v>6.5</v>
      </c>
      <c r="F12" s="28" t="s">
        <v>302</v>
      </c>
      <c r="G12" s="29"/>
    </row>
    <row r="13" spans="1:7" ht="24" customHeight="1">
      <c r="A13" s="27">
        <v>4</v>
      </c>
      <c r="B13" s="32" t="s">
        <v>88</v>
      </c>
      <c r="C13" s="33" t="s">
        <v>89</v>
      </c>
      <c r="D13" s="34">
        <v>1992</v>
      </c>
      <c r="E13" s="28">
        <v>6.5</v>
      </c>
      <c r="F13" s="28" t="s">
        <v>301</v>
      </c>
      <c r="G13" s="29"/>
    </row>
    <row r="14" spans="1:7" ht="24" customHeight="1">
      <c r="A14" s="27">
        <v>5</v>
      </c>
      <c r="B14" s="32" t="s">
        <v>90</v>
      </c>
      <c r="C14" s="33" t="s">
        <v>91</v>
      </c>
      <c r="D14" s="34">
        <v>1986</v>
      </c>
      <c r="E14" s="28">
        <v>6.5</v>
      </c>
      <c r="F14" s="28" t="s">
        <v>300</v>
      </c>
      <c r="G14" s="31"/>
    </row>
    <row r="15" spans="1:7" ht="24" customHeight="1">
      <c r="A15" s="27">
        <v>6</v>
      </c>
      <c r="B15" s="22" t="s">
        <v>103</v>
      </c>
      <c r="C15" s="23" t="s">
        <v>104</v>
      </c>
      <c r="D15" s="25">
        <v>1986</v>
      </c>
      <c r="E15" s="28">
        <v>6.5</v>
      </c>
      <c r="F15" s="28" t="s">
        <v>305</v>
      </c>
      <c r="G15" s="29"/>
    </row>
    <row r="16" spans="1:7" ht="16.5" customHeight="1">
      <c r="A16" s="221" t="s">
        <v>14</v>
      </c>
      <c r="B16" s="222"/>
      <c r="C16" s="51">
        <v>6</v>
      </c>
      <c r="D16" s="12"/>
      <c r="E16" s="13"/>
      <c r="F16" s="14"/>
      <c r="G16" s="15"/>
    </row>
    <row r="17" spans="1:9" s="17" customFormat="1" ht="16.5" customHeight="1">
      <c r="A17" s="225" t="s">
        <v>20</v>
      </c>
      <c r="B17" s="225"/>
      <c r="C17" s="225"/>
      <c r="D17" s="225"/>
      <c r="E17" s="225"/>
      <c r="F17" s="225"/>
      <c r="G17" s="225"/>
      <c r="H17" s="225"/>
      <c r="I17" s="16"/>
    </row>
    <row r="18" spans="1:9" s="17" customFormat="1" ht="18.75" customHeight="1">
      <c r="A18" s="18"/>
      <c r="B18" s="19"/>
      <c r="C18" s="19"/>
      <c r="D18" s="19"/>
      <c r="E18" s="19"/>
      <c r="F18" s="19"/>
      <c r="G18" s="226" t="s">
        <v>21</v>
      </c>
      <c r="H18" s="226"/>
      <c r="I18" s="52"/>
    </row>
    <row r="19" spans="1:9" s="17" customFormat="1" ht="16.5">
      <c r="A19" s="18"/>
      <c r="B19" s="19"/>
      <c r="C19" s="19"/>
      <c r="D19" s="19"/>
      <c r="E19" s="19"/>
      <c r="F19" s="19"/>
      <c r="G19" s="19"/>
      <c r="H19" s="52"/>
      <c r="I19" s="52"/>
    </row>
    <row r="20" spans="1:9" s="17" customFormat="1" ht="16.5">
      <c r="A20" s="18"/>
      <c r="B20" s="19"/>
      <c r="C20" s="19"/>
      <c r="D20" s="19"/>
      <c r="E20" s="19"/>
      <c r="F20" s="19"/>
      <c r="G20" s="19"/>
      <c r="H20" s="2"/>
      <c r="I20" s="2"/>
    </row>
    <row r="21" spans="1:9" s="17" customFormat="1" ht="16.5">
      <c r="A21" s="18"/>
      <c r="B21" s="19"/>
      <c r="C21" s="19"/>
      <c r="D21" s="19"/>
      <c r="E21" s="19"/>
      <c r="F21" s="19"/>
      <c r="G21" s="19"/>
      <c r="H21" s="2"/>
      <c r="I21" s="2"/>
    </row>
    <row r="22" spans="1:9" s="17" customFormat="1" ht="16.5" customHeight="1">
      <c r="A22" s="221" t="s">
        <v>22</v>
      </c>
      <c r="B22" s="221"/>
      <c r="C22" s="221"/>
      <c r="D22" s="221"/>
      <c r="E22" s="221"/>
      <c r="F22" s="221"/>
      <c r="G22" s="221"/>
      <c r="H22" s="221"/>
      <c r="I22" s="221"/>
    </row>
    <row r="23" spans="2:3" ht="16.5">
      <c r="B23" s="20"/>
      <c r="C23" s="20"/>
    </row>
    <row r="24" spans="2:3" ht="16.5">
      <c r="B24" s="20"/>
      <c r="C24" s="20"/>
    </row>
    <row r="25" spans="2:3" ht="16.5">
      <c r="B25" s="20"/>
      <c r="C25" s="20"/>
    </row>
    <row r="26" spans="2:3" ht="16.5">
      <c r="B26" s="20"/>
      <c r="C26" s="20"/>
    </row>
    <row r="27" spans="2:3" ht="16.5">
      <c r="B27" s="20"/>
      <c r="C27" s="20"/>
    </row>
    <row r="28" spans="2:3" ht="16.5">
      <c r="B28" s="20"/>
      <c r="C28" s="20"/>
    </row>
    <row r="29" spans="2:3" ht="16.5">
      <c r="B29" s="20"/>
      <c r="C29" s="20"/>
    </row>
    <row r="30" ht="16.5">
      <c r="C30" s="20"/>
    </row>
  </sheetData>
  <sheetProtection/>
  <mergeCells count="14">
    <mergeCell ref="A17:H17"/>
    <mergeCell ref="G18:H18"/>
    <mergeCell ref="A22:I22"/>
    <mergeCell ref="B7:G7"/>
    <mergeCell ref="B8:C8"/>
    <mergeCell ref="F8:G8"/>
    <mergeCell ref="B9:C9"/>
    <mergeCell ref="A16:B16"/>
    <mergeCell ref="A6:G6"/>
    <mergeCell ref="A1:C1"/>
    <mergeCell ref="D1:G1"/>
    <mergeCell ref="A2:C2"/>
    <mergeCell ref="A3:C3"/>
    <mergeCell ref="A5:G5"/>
  </mergeCells>
  <conditionalFormatting sqref="E10:G12 G13 G15 E13:F15">
    <cfRule type="cellIs" priority="9" dxfId="133" operator="lessThan" stopIfTrue="1">
      <formula>5</formula>
    </cfRule>
  </conditionalFormatting>
  <conditionalFormatting sqref="E10:E15">
    <cfRule type="cellIs" priority="7" dxfId="134" operator="lessThan">
      <formula>5</formula>
    </cfRule>
  </conditionalFormatting>
  <conditionalFormatting sqref="G14">
    <cfRule type="cellIs" priority="4" dxfId="133" operator="lessThan" stopIfTrue="1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96" zoomScaleNormal="96" zoomScalePageLayoutView="0" workbookViewId="0" topLeftCell="A45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375" style="0" customWidth="1"/>
    <col min="5" max="5" width="7.625" style="0" customWidth="1"/>
    <col min="6" max="6" width="10.00390625" style="0" customWidth="1"/>
    <col min="7" max="7" width="14.25390625" style="0" customWidth="1"/>
    <col min="8" max="8" width="14.375" style="0" customWidth="1"/>
  </cols>
  <sheetData>
    <row r="1" spans="1:8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  <c r="H1" s="216"/>
    </row>
    <row r="2" spans="1:8" s="1" customFormat="1" ht="18.75">
      <c r="A2" s="216" t="s">
        <v>2</v>
      </c>
      <c r="B2" s="216"/>
      <c r="C2" s="216"/>
      <c r="D2" s="2"/>
      <c r="E2" s="2" t="s">
        <v>38</v>
      </c>
      <c r="F2" s="2"/>
      <c r="G2" s="2"/>
      <c r="H2" s="41"/>
    </row>
    <row r="3" spans="1:8" s="1" customFormat="1" ht="16.5">
      <c r="A3" s="216" t="s">
        <v>3</v>
      </c>
      <c r="B3" s="216"/>
      <c r="C3" s="216"/>
      <c r="D3" s="2"/>
      <c r="E3" s="44"/>
      <c r="F3" s="44"/>
      <c r="G3" s="44"/>
      <c r="H3" s="42"/>
    </row>
    <row r="4" spans="1:8" s="1" customFormat="1" ht="18.75">
      <c r="A4" s="6"/>
      <c r="B4" s="41"/>
      <c r="C4" s="41"/>
      <c r="D4" s="41"/>
      <c r="E4" s="7" t="s">
        <v>156</v>
      </c>
      <c r="F4" s="7"/>
      <c r="G4" s="7"/>
      <c r="H4" s="42"/>
    </row>
    <row r="5" spans="1:8" s="1" customFormat="1" ht="27" customHeight="1">
      <c r="A5" s="214" t="s">
        <v>4</v>
      </c>
      <c r="B5" s="214"/>
      <c r="C5" s="214"/>
      <c r="D5" s="214"/>
      <c r="E5" s="214"/>
      <c r="F5" s="214"/>
      <c r="G5" s="214"/>
      <c r="H5" s="214"/>
    </row>
    <row r="6" spans="1:8" s="1" customFormat="1" ht="21" customHeight="1">
      <c r="A6" s="214" t="s">
        <v>107</v>
      </c>
      <c r="B6" s="214"/>
      <c r="C6" s="214"/>
      <c r="D6" s="214"/>
      <c r="E6" s="214"/>
      <c r="F6" s="214"/>
      <c r="G6" s="214"/>
      <c r="H6" s="214"/>
    </row>
    <row r="7" spans="1:8" s="1" customFormat="1" ht="24" customHeight="1">
      <c r="A7" s="41"/>
      <c r="B7" s="217" t="s">
        <v>215</v>
      </c>
      <c r="C7" s="214"/>
      <c r="D7" s="214"/>
      <c r="E7" s="214"/>
      <c r="F7" s="214"/>
      <c r="G7" s="214"/>
      <c r="H7" s="214"/>
    </row>
    <row r="8" spans="1:8" s="1" customFormat="1" ht="18.75" customHeight="1">
      <c r="A8" s="8"/>
      <c r="B8" s="218" t="s">
        <v>211</v>
      </c>
      <c r="C8" s="218"/>
      <c r="D8" s="9"/>
      <c r="E8" s="9"/>
      <c r="F8" s="9"/>
      <c r="G8" s="219" t="s">
        <v>214</v>
      </c>
      <c r="H8" s="219"/>
    </row>
    <row r="9" spans="1:8" s="10" customFormat="1" ht="25.5" customHeight="1">
      <c r="A9" s="46" t="s">
        <v>6</v>
      </c>
      <c r="B9" s="227" t="s">
        <v>7</v>
      </c>
      <c r="C9" s="227"/>
      <c r="D9" s="46" t="s">
        <v>8</v>
      </c>
      <c r="E9" s="46" t="s">
        <v>9</v>
      </c>
      <c r="F9" s="46" t="s">
        <v>209</v>
      </c>
      <c r="G9" s="46" t="s">
        <v>210</v>
      </c>
      <c r="H9" s="46" t="s">
        <v>11</v>
      </c>
    </row>
    <row r="10" spans="1:8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7.5</v>
      </c>
      <c r="F10" s="47">
        <v>8</v>
      </c>
      <c r="G10" s="28" t="s">
        <v>213</v>
      </c>
      <c r="H10" s="29"/>
    </row>
    <row r="11" spans="1:8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8</v>
      </c>
      <c r="F11" s="47">
        <v>3</v>
      </c>
      <c r="G11" s="28" t="s">
        <v>212</v>
      </c>
      <c r="H11" s="29"/>
    </row>
    <row r="12" spans="1:8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7.5</v>
      </c>
      <c r="F12" s="47">
        <v>1</v>
      </c>
      <c r="G12" s="28" t="s">
        <v>212</v>
      </c>
      <c r="H12" s="29"/>
    </row>
    <row r="13" spans="1:8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5.5</v>
      </c>
      <c r="F13" s="47">
        <v>13</v>
      </c>
      <c r="G13" s="28" t="s">
        <v>213</v>
      </c>
      <c r="H13" s="29"/>
    </row>
    <row r="14" spans="1:8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6</v>
      </c>
      <c r="F14" s="47">
        <v>1</v>
      </c>
      <c r="G14" s="28" t="s">
        <v>213</v>
      </c>
      <c r="H14" s="29"/>
    </row>
    <row r="15" spans="1:8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7</v>
      </c>
      <c r="F15" s="47">
        <v>3</v>
      </c>
      <c r="G15" s="28" t="s">
        <v>212</v>
      </c>
      <c r="H15" s="31"/>
    </row>
    <row r="16" spans="1:8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9</v>
      </c>
      <c r="F16" s="47">
        <v>15</v>
      </c>
      <c r="G16" s="28" t="s">
        <v>212</v>
      </c>
      <c r="H16" s="29"/>
    </row>
    <row r="17" spans="1:8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7.5</v>
      </c>
      <c r="F17" s="47">
        <v>10</v>
      </c>
      <c r="G17" s="28" t="s">
        <v>213</v>
      </c>
      <c r="H17" s="29"/>
    </row>
    <row r="18" spans="1:8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6.5</v>
      </c>
      <c r="F18" s="47">
        <v>10</v>
      </c>
      <c r="G18" s="28" t="s">
        <v>212</v>
      </c>
      <c r="H18" s="29"/>
    </row>
    <row r="19" spans="1:8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5.5</v>
      </c>
      <c r="F19" s="47">
        <v>9</v>
      </c>
      <c r="G19" s="28" t="s">
        <v>213</v>
      </c>
      <c r="H19" s="29"/>
    </row>
    <row r="20" spans="1:8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9</v>
      </c>
      <c r="F20" s="47">
        <v>11</v>
      </c>
      <c r="G20" s="28" t="s">
        <v>212</v>
      </c>
      <c r="H20" s="29"/>
    </row>
    <row r="21" spans="1:8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8</v>
      </c>
      <c r="F21" s="47">
        <v>12</v>
      </c>
      <c r="G21" s="28" t="s">
        <v>213</v>
      </c>
      <c r="H21" s="29"/>
    </row>
    <row r="22" spans="1:8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6.5</v>
      </c>
      <c r="F22" s="47">
        <v>1</v>
      </c>
      <c r="G22" s="28" t="s">
        <v>213</v>
      </c>
      <c r="H22" s="29"/>
    </row>
    <row r="23" spans="1:8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8</v>
      </c>
      <c r="F23" s="47">
        <v>3</v>
      </c>
      <c r="G23" s="28" t="s">
        <v>212</v>
      </c>
      <c r="H23" s="29"/>
    </row>
    <row r="24" spans="1:8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8</v>
      </c>
      <c r="F24" s="47">
        <v>11</v>
      </c>
      <c r="G24" s="28" t="s">
        <v>212</v>
      </c>
      <c r="H24" s="29"/>
    </row>
    <row r="25" spans="1:8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8.5</v>
      </c>
      <c r="F25" s="47">
        <v>7</v>
      </c>
      <c r="G25" s="28" t="s">
        <v>213</v>
      </c>
      <c r="H25" s="29"/>
    </row>
    <row r="26" spans="1:8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8.5</v>
      </c>
      <c r="F26" s="47">
        <v>12</v>
      </c>
      <c r="G26" s="28" t="s">
        <v>212</v>
      </c>
      <c r="H26" s="29"/>
    </row>
    <row r="27" spans="1:8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8</v>
      </c>
      <c r="F27" s="47">
        <v>12</v>
      </c>
      <c r="G27" s="28" t="s">
        <v>213</v>
      </c>
      <c r="H27" s="29"/>
    </row>
    <row r="28" spans="1:8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7</v>
      </c>
      <c r="F28" s="47">
        <v>8</v>
      </c>
      <c r="G28" s="28" t="s">
        <v>212</v>
      </c>
      <c r="H28" s="29"/>
    </row>
    <row r="29" spans="1:8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8</v>
      </c>
      <c r="F29" s="47">
        <v>12</v>
      </c>
      <c r="G29" s="28" t="s">
        <v>213</v>
      </c>
      <c r="H29" s="29"/>
    </row>
    <row r="30" spans="1:8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6.5</v>
      </c>
      <c r="F30" s="47">
        <v>1</v>
      </c>
      <c r="G30" s="28" t="s">
        <v>212</v>
      </c>
      <c r="H30" s="29"/>
    </row>
    <row r="31" spans="1:8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8</v>
      </c>
      <c r="F31" s="47">
        <v>6</v>
      </c>
      <c r="G31" s="28" t="s">
        <v>213</v>
      </c>
      <c r="H31" s="29"/>
    </row>
    <row r="32" spans="1:8" ht="24" customHeight="1">
      <c r="A32" s="27">
        <v>23</v>
      </c>
      <c r="B32" s="32" t="s">
        <v>160</v>
      </c>
      <c r="C32" s="33" t="s">
        <v>69</v>
      </c>
      <c r="D32" s="34">
        <v>1995</v>
      </c>
      <c r="E32" s="28">
        <v>8</v>
      </c>
      <c r="F32" s="47">
        <v>13</v>
      </c>
      <c r="G32" s="28" t="s">
        <v>213</v>
      </c>
      <c r="H32" s="29"/>
    </row>
    <row r="33" spans="1:8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6</v>
      </c>
      <c r="F33" s="47">
        <v>10</v>
      </c>
      <c r="G33" s="28" t="s">
        <v>212</v>
      </c>
      <c r="H33" s="29"/>
    </row>
    <row r="34" spans="1:8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8</v>
      </c>
      <c r="F34" s="47">
        <v>4</v>
      </c>
      <c r="G34" s="28" t="s">
        <v>213</v>
      </c>
      <c r="H34" s="29"/>
    </row>
    <row r="35" spans="1:8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8</v>
      </c>
      <c r="F35" s="47">
        <v>14</v>
      </c>
      <c r="G35" s="28" t="s">
        <v>213</v>
      </c>
      <c r="H35" s="29"/>
    </row>
    <row r="36" spans="1:8" ht="24" customHeight="1">
      <c r="A36" s="27">
        <v>27</v>
      </c>
      <c r="B36" s="32" t="s">
        <v>30</v>
      </c>
      <c r="C36" s="33" t="s">
        <v>75</v>
      </c>
      <c r="D36" s="34">
        <v>1991</v>
      </c>
      <c r="E36" s="28">
        <v>7</v>
      </c>
      <c r="F36" s="47">
        <v>7</v>
      </c>
      <c r="G36" s="28" t="s">
        <v>212</v>
      </c>
      <c r="H36" s="29"/>
    </row>
    <row r="37" spans="1:8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8</v>
      </c>
      <c r="F37" s="47">
        <v>13</v>
      </c>
      <c r="G37" s="28" t="s">
        <v>213</v>
      </c>
      <c r="H37" s="29"/>
    </row>
    <row r="38" spans="1:8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8</v>
      </c>
      <c r="F38" s="47">
        <v>6</v>
      </c>
      <c r="G38" s="28" t="s">
        <v>212</v>
      </c>
      <c r="H38" s="29"/>
    </row>
    <row r="39" spans="1:8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7</v>
      </c>
      <c r="F39" s="47">
        <v>8</v>
      </c>
      <c r="G39" s="28" t="s">
        <v>213</v>
      </c>
      <c r="H39" s="29"/>
    </row>
    <row r="40" spans="1:8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9</v>
      </c>
      <c r="F40" s="47">
        <v>14</v>
      </c>
      <c r="G40" s="28" t="s">
        <v>212</v>
      </c>
      <c r="H40" s="29"/>
    </row>
    <row r="41" spans="1:8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7</v>
      </c>
      <c r="F41" s="47">
        <v>14</v>
      </c>
      <c r="G41" s="28" t="s">
        <v>213</v>
      </c>
      <c r="H41" s="29"/>
    </row>
    <row r="42" spans="1:8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8</v>
      </c>
      <c r="F42" s="47">
        <v>13</v>
      </c>
      <c r="G42" s="28" t="s">
        <v>212</v>
      </c>
      <c r="H42" s="29"/>
    </row>
    <row r="43" spans="1:8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7.5</v>
      </c>
      <c r="F43" s="47">
        <v>7</v>
      </c>
      <c r="G43" s="28" t="s">
        <v>213</v>
      </c>
      <c r="H43" s="29"/>
    </row>
    <row r="44" spans="1:8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8</v>
      </c>
      <c r="F44" s="47">
        <v>12</v>
      </c>
      <c r="G44" s="28" t="s">
        <v>212</v>
      </c>
      <c r="H44" s="29"/>
    </row>
    <row r="45" spans="1:8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8</v>
      </c>
      <c r="F45" s="47">
        <v>1</v>
      </c>
      <c r="G45" s="28" t="s">
        <v>213</v>
      </c>
      <c r="H45" s="29"/>
    </row>
    <row r="46" spans="1:8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9</v>
      </c>
      <c r="F46" s="47">
        <v>1</v>
      </c>
      <c r="G46" s="28" t="s">
        <v>212</v>
      </c>
      <c r="H46" s="29"/>
    </row>
    <row r="47" spans="1:8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8</v>
      </c>
      <c r="F47" s="47">
        <v>13</v>
      </c>
      <c r="G47" s="28" t="s">
        <v>213</v>
      </c>
      <c r="H47" s="29"/>
    </row>
    <row r="48" spans="1:8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8.5</v>
      </c>
      <c r="F48" s="47">
        <v>15</v>
      </c>
      <c r="G48" s="28" t="s">
        <v>212</v>
      </c>
      <c r="H48" s="29"/>
    </row>
    <row r="49" spans="1:8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7.5</v>
      </c>
      <c r="F49" s="47">
        <v>11</v>
      </c>
      <c r="G49" s="28" t="s">
        <v>213</v>
      </c>
      <c r="H49" s="31"/>
    </row>
    <row r="50" spans="1:8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8.5</v>
      </c>
      <c r="F50" s="47">
        <v>8</v>
      </c>
      <c r="G50" s="28" t="s">
        <v>212</v>
      </c>
      <c r="H50" s="29"/>
    </row>
    <row r="51" spans="1:8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7.5</v>
      </c>
      <c r="F51" s="47">
        <v>10</v>
      </c>
      <c r="G51" s="28" t="s">
        <v>213</v>
      </c>
      <c r="H51" s="31"/>
    </row>
    <row r="52" spans="1:8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8.5</v>
      </c>
      <c r="F52" s="47">
        <v>14</v>
      </c>
      <c r="G52" s="28" t="s">
        <v>212</v>
      </c>
      <c r="H52" s="29"/>
    </row>
    <row r="53" spans="1:8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8</v>
      </c>
      <c r="F53" s="47">
        <v>15</v>
      </c>
      <c r="G53" s="28" t="s">
        <v>213</v>
      </c>
      <c r="H53" s="29"/>
    </row>
    <row r="54" spans="1:8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8</v>
      </c>
      <c r="F54" s="47">
        <v>8</v>
      </c>
      <c r="G54" s="28" t="s">
        <v>212</v>
      </c>
      <c r="H54" s="29"/>
    </row>
    <row r="55" spans="1:8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8</v>
      </c>
      <c r="F55" s="47">
        <v>15</v>
      </c>
      <c r="G55" s="28" t="s">
        <v>213</v>
      </c>
      <c r="H55" s="29"/>
    </row>
    <row r="56" spans="1:8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8</v>
      </c>
      <c r="F56" s="47">
        <v>4</v>
      </c>
      <c r="G56" s="28" t="s">
        <v>213</v>
      </c>
      <c r="H56" s="29"/>
    </row>
    <row r="57" spans="1:8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8</v>
      </c>
      <c r="F57" s="47">
        <v>12</v>
      </c>
      <c r="G57" s="28" t="s">
        <v>212</v>
      </c>
      <c r="H57" s="29"/>
    </row>
    <row r="58" spans="1:8" ht="16.5" customHeight="1">
      <c r="A58" s="221" t="s">
        <v>14</v>
      </c>
      <c r="B58" s="222"/>
      <c r="C58" s="43">
        <f>A57</f>
        <v>48</v>
      </c>
      <c r="D58" s="12"/>
      <c r="E58" s="13" t="s">
        <v>15</v>
      </c>
      <c r="F58" s="13"/>
      <c r="G58" s="14">
        <f>COUNTIF(E10:E57,"&gt;=8")</f>
        <v>30</v>
      </c>
      <c r="H58" s="15"/>
    </row>
    <row r="59" spans="1:8" ht="16.5" customHeight="1">
      <c r="A59" s="223" t="s">
        <v>16</v>
      </c>
      <c r="B59" s="224"/>
      <c r="C59" s="15">
        <f>COUNTIF(E10:E57,"&gt;=5.0")</f>
        <v>48</v>
      </c>
      <c r="D59" s="12"/>
      <c r="E59" s="13" t="s">
        <v>17</v>
      </c>
      <c r="F59" s="13"/>
      <c r="G59" s="14">
        <f>COUNTIF(E10:E57,"&gt;=7")-G58</f>
        <v>11</v>
      </c>
      <c r="H59" s="15"/>
    </row>
    <row r="60" spans="1:8" ht="16.5" customHeight="1">
      <c r="A60" s="223" t="s">
        <v>18</v>
      </c>
      <c r="B60" s="224"/>
      <c r="C60" s="30">
        <f>COUNTIF(E10:E57,"&lt;5.0")</f>
        <v>0</v>
      </c>
      <c r="D60" s="12"/>
      <c r="E60" s="13" t="s">
        <v>19</v>
      </c>
      <c r="F60" s="13"/>
      <c r="G60" s="14">
        <v>7</v>
      </c>
      <c r="H60" s="15"/>
    </row>
    <row r="61" spans="1:10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225"/>
      <c r="J61" s="16"/>
    </row>
    <row r="62" spans="1:10" s="17" customFormat="1" ht="18.75" customHeight="1">
      <c r="A62" s="18"/>
      <c r="B62" s="19"/>
      <c r="C62" s="19"/>
      <c r="D62" s="19"/>
      <c r="E62" s="19"/>
      <c r="F62" s="19"/>
      <c r="G62" s="19"/>
      <c r="H62" s="226" t="s">
        <v>21</v>
      </c>
      <c r="I62" s="226"/>
      <c r="J62" s="44"/>
    </row>
    <row r="63" spans="1:10" s="17" customFormat="1" ht="16.5">
      <c r="A63" s="18"/>
      <c r="B63" s="19"/>
      <c r="C63" s="19"/>
      <c r="D63" s="19"/>
      <c r="E63" s="19"/>
      <c r="F63" s="19"/>
      <c r="G63" s="19"/>
      <c r="H63" s="19"/>
      <c r="I63" s="44"/>
      <c r="J63" s="44"/>
    </row>
    <row r="64" spans="1:10" s="17" customFormat="1" ht="16.5">
      <c r="A64" s="18"/>
      <c r="B64" s="19"/>
      <c r="C64" s="19"/>
      <c r="D64" s="19"/>
      <c r="E64" s="19"/>
      <c r="F64" s="19"/>
      <c r="G64" s="19"/>
      <c r="H64" s="19"/>
      <c r="I64" s="2"/>
      <c r="J64" s="2"/>
    </row>
    <row r="65" spans="1:10" s="17" customFormat="1" ht="16.5">
      <c r="A65" s="18"/>
      <c r="B65" s="19"/>
      <c r="C65" s="19"/>
      <c r="D65" s="19"/>
      <c r="E65" s="19"/>
      <c r="F65" s="19"/>
      <c r="G65" s="19"/>
      <c r="H65" s="19"/>
      <c r="I65" s="2"/>
      <c r="J65" s="2"/>
    </row>
    <row r="66" spans="1:10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  <c r="J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6">
    <mergeCell ref="A59:B59"/>
    <mergeCell ref="A60:B60"/>
    <mergeCell ref="A61:I61"/>
    <mergeCell ref="H62:I62"/>
    <mergeCell ref="A66:J66"/>
    <mergeCell ref="B7:H7"/>
    <mergeCell ref="B8:C8"/>
    <mergeCell ref="G8:H8"/>
    <mergeCell ref="B9:C9"/>
    <mergeCell ref="A58:B58"/>
    <mergeCell ref="A6:H6"/>
    <mergeCell ref="A1:C1"/>
    <mergeCell ref="D1:H1"/>
    <mergeCell ref="A2:C2"/>
    <mergeCell ref="A3:C3"/>
    <mergeCell ref="A5:H5"/>
  </mergeCells>
  <conditionalFormatting sqref="E10:H10 H16:H35 E16:F35 H50 H52:H57 G11:G35 H37:H48 E37:G57">
    <cfRule type="cellIs" priority="9" dxfId="133" operator="lessThan" stopIfTrue="1">
      <formula>5</formula>
    </cfRule>
  </conditionalFormatting>
  <conditionalFormatting sqref="E11:F14 H11:H14">
    <cfRule type="cellIs" priority="8" dxfId="133" operator="lessThan" stopIfTrue="1">
      <formula>5</formula>
    </cfRule>
  </conditionalFormatting>
  <conditionalFormatting sqref="E10:F14 E16:F35 E37:F57">
    <cfRule type="cellIs" priority="7" dxfId="134" operator="lessThan">
      <formula>5</formula>
    </cfRule>
  </conditionalFormatting>
  <conditionalFormatting sqref="E15:F15 H15">
    <cfRule type="cellIs" priority="6" dxfId="133" operator="lessThan" stopIfTrue="1">
      <formula>5</formula>
    </cfRule>
  </conditionalFormatting>
  <conditionalFormatting sqref="E15:F15">
    <cfRule type="cellIs" priority="5" dxfId="134" operator="lessThan">
      <formula>5</formula>
    </cfRule>
  </conditionalFormatting>
  <conditionalFormatting sqref="H49">
    <cfRule type="cellIs" priority="4" dxfId="133" operator="lessThan" stopIfTrue="1">
      <formula>5</formula>
    </cfRule>
  </conditionalFormatting>
  <conditionalFormatting sqref="H51">
    <cfRule type="cellIs" priority="3" dxfId="133" operator="lessThan" stopIfTrue="1">
      <formula>5</formula>
    </cfRule>
  </conditionalFormatting>
  <conditionalFormatting sqref="E36:H36">
    <cfRule type="cellIs" priority="2" dxfId="133" operator="lessThan" stopIfTrue="1">
      <formula>5</formula>
    </cfRule>
  </conditionalFormatting>
  <conditionalFormatting sqref="E36:F36">
    <cfRule type="cellIs" priority="1" dxfId="134" operator="lessThan">
      <formula>5</formula>
    </cfRule>
  </conditionalFormatting>
  <printOptions/>
  <pageMargins left="0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="96" zoomScaleNormal="96" zoomScalePageLayoutView="0" workbookViewId="0" topLeftCell="A1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25390625" style="0" customWidth="1"/>
    <col min="5" max="5" width="8.875" style="0" customWidth="1"/>
    <col min="6" max="6" width="11.75390625" style="0" customWidth="1"/>
    <col min="7" max="7" width="9.75390625" style="0" customWidth="1"/>
    <col min="8" max="8" width="13.50390625" style="0" customWidth="1"/>
  </cols>
  <sheetData>
    <row r="1" spans="1:8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  <c r="H1" s="216"/>
    </row>
    <row r="2" spans="1:8" s="1" customFormat="1" ht="18.75">
      <c r="A2" s="216" t="s">
        <v>2</v>
      </c>
      <c r="B2" s="216"/>
      <c r="C2" s="216"/>
      <c r="D2" s="2"/>
      <c r="E2" s="2" t="s">
        <v>38</v>
      </c>
      <c r="F2" s="2"/>
      <c r="G2" s="2"/>
      <c r="H2" s="97"/>
    </row>
    <row r="3" spans="1:8" s="1" customFormat="1" ht="16.5">
      <c r="A3" s="216" t="s">
        <v>3</v>
      </c>
      <c r="B3" s="216"/>
      <c r="C3" s="216"/>
      <c r="D3" s="2"/>
      <c r="E3" s="101"/>
      <c r="F3" s="101"/>
      <c r="G3" s="101"/>
      <c r="H3" s="98"/>
    </row>
    <row r="4" spans="1:8" s="1" customFormat="1" ht="18.75">
      <c r="A4" s="6"/>
      <c r="B4" s="97"/>
      <c r="C4" s="97"/>
      <c r="D4" s="97"/>
      <c r="E4" s="7" t="s">
        <v>255</v>
      </c>
      <c r="F4" s="7"/>
      <c r="G4" s="7"/>
      <c r="H4" s="98"/>
    </row>
    <row r="5" spans="1:8" s="1" customFormat="1" ht="27" customHeight="1">
      <c r="A5" s="214" t="s">
        <v>4</v>
      </c>
      <c r="B5" s="214"/>
      <c r="C5" s="214"/>
      <c r="D5" s="214"/>
      <c r="E5" s="214"/>
      <c r="F5" s="214"/>
      <c r="G5" s="214"/>
      <c r="H5" s="214"/>
    </row>
    <row r="6" spans="1:8" s="1" customFormat="1" ht="21" customHeight="1">
      <c r="A6" s="214" t="s">
        <v>107</v>
      </c>
      <c r="B6" s="214"/>
      <c r="C6" s="214"/>
      <c r="D6" s="214"/>
      <c r="E6" s="214"/>
      <c r="F6" s="214"/>
      <c r="G6" s="214"/>
      <c r="H6" s="214"/>
    </row>
    <row r="7" spans="1:8" s="1" customFormat="1" ht="24" customHeight="1">
      <c r="A7" s="97"/>
      <c r="B7" s="217" t="s">
        <v>256</v>
      </c>
      <c r="C7" s="214"/>
      <c r="D7" s="214"/>
      <c r="E7" s="214"/>
      <c r="F7" s="214"/>
      <c r="G7" s="214"/>
      <c r="H7" s="214"/>
    </row>
    <row r="8" spans="1:8" s="1" customFormat="1" ht="18.75" customHeight="1">
      <c r="A8" s="8"/>
      <c r="B8" s="218" t="s">
        <v>257</v>
      </c>
      <c r="C8" s="218"/>
      <c r="D8" s="9"/>
      <c r="E8" s="9"/>
      <c r="F8" s="219" t="s">
        <v>258</v>
      </c>
      <c r="G8" s="219"/>
      <c r="H8" s="219"/>
    </row>
    <row r="9" spans="1:8" s="10" customFormat="1" ht="25.5" customHeight="1">
      <c r="A9" s="99" t="s">
        <v>6</v>
      </c>
      <c r="B9" s="220" t="s">
        <v>7</v>
      </c>
      <c r="C9" s="220"/>
      <c r="D9" s="99" t="s">
        <v>8</v>
      </c>
      <c r="E9" s="99" t="s">
        <v>9</v>
      </c>
      <c r="F9" s="99" t="s">
        <v>10</v>
      </c>
      <c r="G9" s="99" t="s">
        <v>259</v>
      </c>
      <c r="H9" s="99" t="s">
        <v>11</v>
      </c>
    </row>
    <row r="10" spans="1:8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6.4</v>
      </c>
      <c r="F10" s="28" t="s">
        <v>272</v>
      </c>
      <c r="G10" s="47">
        <v>485</v>
      </c>
      <c r="H10" s="29"/>
    </row>
    <row r="11" spans="1:8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6.8</v>
      </c>
      <c r="F11" s="28" t="s">
        <v>260</v>
      </c>
      <c r="G11" s="47">
        <v>209</v>
      </c>
      <c r="H11" s="29"/>
    </row>
    <row r="12" spans="1:8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7.6</v>
      </c>
      <c r="F12" s="28" t="s">
        <v>273</v>
      </c>
      <c r="G12" s="47">
        <v>485</v>
      </c>
      <c r="H12" s="29"/>
    </row>
    <row r="13" spans="1:8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5.8</v>
      </c>
      <c r="F13" s="28" t="s">
        <v>261</v>
      </c>
      <c r="G13" s="47">
        <v>209</v>
      </c>
      <c r="H13" s="29"/>
    </row>
    <row r="14" spans="1:8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6.6</v>
      </c>
      <c r="F14" s="28" t="s">
        <v>274</v>
      </c>
      <c r="G14" s="47">
        <v>485</v>
      </c>
      <c r="H14" s="29"/>
    </row>
    <row r="15" spans="1:8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7.4</v>
      </c>
      <c r="F15" s="28" t="s">
        <v>262</v>
      </c>
      <c r="G15" s="47">
        <v>209</v>
      </c>
      <c r="H15" s="31"/>
    </row>
    <row r="16" spans="1:8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7.2</v>
      </c>
      <c r="F16" s="28" t="s">
        <v>187</v>
      </c>
      <c r="G16" s="47">
        <v>132</v>
      </c>
      <c r="H16" s="29"/>
    </row>
    <row r="17" spans="1:8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7.6</v>
      </c>
      <c r="F17" s="28" t="s">
        <v>284</v>
      </c>
      <c r="G17" s="47">
        <v>357</v>
      </c>
      <c r="H17" s="29"/>
    </row>
    <row r="18" spans="1:8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4.6</v>
      </c>
      <c r="F18" s="28" t="s">
        <v>186</v>
      </c>
      <c r="G18" s="47">
        <v>132</v>
      </c>
      <c r="H18" s="29"/>
    </row>
    <row r="19" spans="1:8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6.6</v>
      </c>
      <c r="F19" s="28" t="s">
        <v>285</v>
      </c>
      <c r="G19" s="47">
        <v>357</v>
      </c>
      <c r="H19" s="29"/>
    </row>
    <row r="20" spans="1:8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7.8</v>
      </c>
      <c r="F20" s="28" t="s">
        <v>185</v>
      </c>
      <c r="G20" s="47">
        <v>132</v>
      </c>
      <c r="H20" s="29"/>
    </row>
    <row r="21" spans="1:8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5.4</v>
      </c>
      <c r="F21" s="28" t="s">
        <v>286</v>
      </c>
      <c r="G21" s="47">
        <v>357</v>
      </c>
      <c r="H21" s="29"/>
    </row>
    <row r="22" spans="1:8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7.2</v>
      </c>
      <c r="F22" s="28" t="s">
        <v>287</v>
      </c>
      <c r="G22" s="47">
        <v>357</v>
      </c>
      <c r="H22" s="29"/>
    </row>
    <row r="23" spans="1:8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8.6</v>
      </c>
      <c r="F23" s="28" t="s">
        <v>188</v>
      </c>
      <c r="G23" s="47">
        <v>132</v>
      </c>
      <c r="H23" s="29"/>
    </row>
    <row r="24" spans="1:8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8.2</v>
      </c>
      <c r="F24" s="28" t="s">
        <v>288</v>
      </c>
      <c r="G24" s="47">
        <v>357</v>
      </c>
      <c r="H24" s="29"/>
    </row>
    <row r="25" spans="1:8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8.2</v>
      </c>
      <c r="F25" s="28" t="s">
        <v>189</v>
      </c>
      <c r="G25" s="47">
        <v>132</v>
      </c>
      <c r="H25" s="29"/>
    </row>
    <row r="26" spans="1:8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6.4</v>
      </c>
      <c r="F26" s="28" t="s">
        <v>289</v>
      </c>
      <c r="G26" s="47">
        <v>357</v>
      </c>
      <c r="H26" s="29"/>
    </row>
    <row r="27" spans="1:8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5.6</v>
      </c>
      <c r="F27" s="28" t="s">
        <v>190</v>
      </c>
      <c r="G27" s="47">
        <v>132</v>
      </c>
      <c r="H27" s="29"/>
    </row>
    <row r="28" spans="1:8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6</v>
      </c>
      <c r="F28" s="28" t="s">
        <v>263</v>
      </c>
      <c r="G28" s="47">
        <v>209</v>
      </c>
      <c r="H28" s="29"/>
    </row>
    <row r="29" spans="1:8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7</v>
      </c>
      <c r="F29" s="28" t="s">
        <v>278</v>
      </c>
      <c r="G29" s="47">
        <v>485</v>
      </c>
      <c r="H29" s="29"/>
    </row>
    <row r="30" spans="1:8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5.8</v>
      </c>
      <c r="F30" s="28" t="s">
        <v>264</v>
      </c>
      <c r="G30" s="47">
        <v>209</v>
      </c>
      <c r="H30" s="29"/>
    </row>
    <row r="31" spans="1:8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8</v>
      </c>
      <c r="F31" s="28" t="s">
        <v>279</v>
      </c>
      <c r="G31" s="47">
        <v>485</v>
      </c>
      <c r="H31" s="29"/>
    </row>
    <row r="32" spans="1:8" ht="24" customHeight="1">
      <c r="A32" s="27">
        <v>23</v>
      </c>
      <c r="B32" s="32" t="s">
        <v>68</v>
      </c>
      <c r="C32" s="33" t="s">
        <v>69</v>
      </c>
      <c r="D32" s="34">
        <v>1995</v>
      </c>
      <c r="E32" s="28">
        <v>7</v>
      </c>
      <c r="F32" s="28" t="s">
        <v>265</v>
      </c>
      <c r="G32" s="47">
        <v>209</v>
      </c>
      <c r="H32" s="29"/>
    </row>
    <row r="33" spans="1:8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6.8</v>
      </c>
      <c r="F33" s="28" t="s">
        <v>281</v>
      </c>
      <c r="G33" s="47">
        <v>485</v>
      </c>
      <c r="H33" s="29"/>
    </row>
    <row r="34" spans="1:8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8.4</v>
      </c>
      <c r="F34" s="28" t="s">
        <v>280</v>
      </c>
      <c r="G34" s="47">
        <v>485</v>
      </c>
      <c r="H34" s="29"/>
    </row>
    <row r="35" spans="1:8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7.4</v>
      </c>
      <c r="F35" s="28" t="s">
        <v>266</v>
      </c>
      <c r="G35" s="47">
        <v>209</v>
      </c>
      <c r="H35" s="29"/>
    </row>
    <row r="36" spans="1:8" ht="24" customHeight="1">
      <c r="A36" s="27">
        <v>27</v>
      </c>
      <c r="B36" s="32" t="s">
        <v>30</v>
      </c>
      <c r="C36" s="33" t="s">
        <v>75</v>
      </c>
      <c r="D36" s="34">
        <v>1991</v>
      </c>
      <c r="E36" s="28">
        <v>5.6</v>
      </c>
      <c r="F36" s="28" t="s">
        <v>275</v>
      </c>
      <c r="G36" s="47">
        <v>485</v>
      </c>
      <c r="H36" s="29"/>
    </row>
    <row r="37" spans="1:8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6.4</v>
      </c>
      <c r="F37" s="28" t="s">
        <v>267</v>
      </c>
      <c r="G37" s="47">
        <v>209</v>
      </c>
      <c r="H37" s="29"/>
    </row>
    <row r="38" spans="1:8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8</v>
      </c>
      <c r="F38" s="28" t="s">
        <v>276</v>
      </c>
      <c r="G38" s="47">
        <v>485</v>
      </c>
      <c r="H38" s="29"/>
    </row>
    <row r="39" spans="1:8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5.8</v>
      </c>
      <c r="F39" s="28" t="s">
        <v>268</v>
      </c>
      <c r="G39" s="47">
        <v>209</v>
      </c>
      <c r="H39" s="29"/>
    </row>
    <row r="40" spans="1:8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6.6</v>
      </c>
      <c r="F40" s="28" t="s">
        <v>290</v>
      </c>
      <c r="G40" s="47">
        <v>357</v>
      </c>
      <c r="H40" s="29"/>
    </row>
    <row r="41" spans="1:8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7.2</v>
      </c>
      <c r="F41" s="28" t="s">
        <v>191</v>
      </c>
      <c r="G41" s="47">
        <v>132</v>
      </c>
      <c r="H41" s="29"/>
    </row>
    <row r="42" spans="1:8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5</v>
      </c>
      <c r="F42" s="28" t="s">
        <v>291</v>
      </c>
      <c r="G42" s="47">
        <v>357</v>
      </c>
      <c r="H42" s="29"/>
    </row>
    <row r="43" spans="1:8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6.2</v>
      </c>
      <c r="F43" s="28" t="s">
        <v>192</v>
      </c>
      <c r="G43" s="47">
        <v>132</v>
      </c>
      <c r="H43" s="29"/>
    </row>
    <row r="44" spans="1:8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5.6</v>
      </c>
      <c r="F44" s="28" t="s">
        <v>292</v>
      </c>
      <c r="G44" s="47">
        <v>357</v>
      </c>
      <c r="H44" s="29"/>
    </row>
    <row r="45" spans="1:8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7</v>
      </c>
      <c r="F45" s="28" t="s">
        <v>193</v>
      </c>
      <c r="G45" s="47">
        <v>132</v>
      </c>
      <c r="H45" s="29"/>
    </row>
    <row r="46" spans="1:8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7.8</v>
      </c>
      <c r="F46" s="28" t="s">
        <v>277</v>
      </c>
      <c r="G46" s="47">
        <v>485</v>
      </c>
      <c r="H46" s="29"/>
    </row>
    <row r="47" spans="1:8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5.4</v>
      </c>
      <c r="F47" s="28" t="s">
        <v>269</v>
      </c>
      <c r="G47" s="47">
        <v>209</v>
      </c>
      <c r="H47" s="29"/>
    </row>
    <row r="48" spans="1:8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6</v>
      </c>
      <c r="F48" s="28" t="s">
        <v>293</v>
      </c>
      <c r="G48" s="47">
        <v>357</v>
      </c>
      <c r="H48" s="29"/>
    </row>
    <row r="49" spans="1:8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6</v>
      </c>
      <c r="F49" s="28" t="s">
        <v>294</v>
      </c>
      <c r="G49" s="47">
        <v>357</v>
      </c>
      <c r="H49" s="31"/>
    </row>
    <row r="50" spans="1:8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5.8</v>
      </c>
      <c r="F50" s="28" t="s">
        <v>194</v>
      </c>
      <c r="G50" s="47">
        <v>132</v>
      </c>
      <c r="H50" s="29"/>
    </row>
    <row r="51" spans="1:8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5.6</v>
      </c>
      <c r="F51" s="28" t="s">
        <v>295</v>
      </c>
      <c r="G51" s="47">
        <v>357</v>
      </c>
      <c r="H51" s="31"/>
    </row>
    <row r="52" spans="1:8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8</v>
      </c>
      <c r="F52" s="28" t="s">
        <v>270</v>
      </c>
      <c r="G52" s="47">
        <v>209</v>
      </c>
      <c r="H52" s="29"/>
    </row>
    <row r="53" spans="1:8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7.8</v>
      </c>
      <c r="F53" s="28" t="s">
        <v>282</v>
      </c>
      <c r="G53" s="47">
        <v>485</v>
      </c>
      <c r="H53" s="29"/>
    </row>
    <row r="54" spans="1:8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7.4</v>
      </c>
      <c r="F54" s="28" t="s">
        <v>271</v>
      </c>
      <c r="G54" s="47">
        <v>209</v>
      </c>
      <c r="H54" s="29"/>
    </row>
    <row r="55" spans="1:8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4.2</v>
      </c>
      <c r="F55" s="28" t="s">
        <v>283</v>
      </c>
      <c r="G55" s="47">
        <v>485</v>
      </c>
      <c r="H55" s="29"/>
    </row>
    <row r="56" spans="1:8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5.8</v>
      </c>
      <c r="F56" s="28" t="s">
        <v>195</v>
      </c>
      <c r="G56" s="47">
        <v>132</v>
      </c>
      <c r="H56" s="29"/>
    </row>
    <row r="57" spans="1:8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7.4</v>
      </c>
      <c r="F57" s="28" t="s">
        <v>296</v>
      </c>
      <c r="G57" s="47">
        <v>357</v>
      </c>
      <c r="H57" s="29"/>
    </row>
    <row r="58" spans="1:8" ht="16.5" customHeight="1">
      <c r="A58" s="221" t="s">
        <v>14</v>
      </c>
      <c r="B58" s="222"/>
      <c r="C58" s="100">
        <f>A57</f>
        <v>48</v>
      </c>
      <c r="D58" s="12"/>
      <c r="E58" s="13" t="s">
        <v>15</v>
      </c>
      <c r="F58" s="14">
        <f>COUNTIF(E10:E57,"&gt;=8")</f>
        <v>7</v>
      </c>
      <c r="G58" s="14"/>
      <c r="H58" s="15"/>
    </row>
    <row r="59" spans="1:8" ht="16.5" customHeight="1">
      <c r="A59" s="223" t="s">
        <v>16</v>
      </c>
      <c r="B59" s="224"/>
      <c r="C59" s="15">
        <f>COUNTIF(E10:E57,"&gt;=5.0")</f>
        <v>46</v>
      </c>
      <c r="D59" s="12"/>
      <c r="E59" s="13" t="s">
        <v>17</v>
      </c>
      <c r="F59" s="14">
        <f>COUNTIF(E10:E57,"&gt;=7")-F58</f>
        <v>15</v>
      </c>
      <c r="G59" s="14"/>
      <c r="H59" s="15"/>
    </row>
    <row r="60" spans="1:8" ht="16.5" customHeight="1">
      <c r="A60" s="223" t="s">
        <v>18</v>
      </c>
      <c r="B60" s="224"/>
      <c r="C60" s="30">
        <f>COUNTIF(E10:E57,"&lt;5.0")</f>
        <v>2</v>
      </c>
      <c r="D60" s="12"/>
      <c r="E60" s="13" t="s">
        <v>19</v>
      </c>
      <c r="F60" s="14">
        <v>7</v>
      </c>
      <c r="G60" s="14"/>
      <c r="H60" s="15"/>
    </row>
    <row r="61" spans="1:10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225"/>
      <c r="J61" s="16"/>
    </row>
    <row r="62" spans="1:10" s="17" customFormat="1" ht="18.75" customHeight="1">
      <c r="A62" s="18"/>
      <c r="B62" s="19"/>
      <c r="C62" s="19"/>
      <c r="D62" s="19"/>
      <c r="E62" s="19"/>
      <c r="F62" s="19"/>
      <c r="G62" s="19"/>
      <c r="H62" s="226" t="s">
        <v>21</v>
      </c>
      <c r="I62" s="226"/>
      <c r="J62" s="101"/>
    </row>
    <row r="63" spans="1:10" s="17" customFormat="1" ht="16.5">
      <c r="A63" s="18"/>
      <c r="B63" s="19"/>
      <c r="C63" s="19"/>
      <c r="D63" s="19"/>
      <c r="E63" s="19"/>
      <c r="F63" s="19"/>
      <c r="G63" s="19"/>
      <c r="H63" s="19"/>
      <c r="I63" s="101"/>
      <c r="J63" s="101"/>
    </row>
    <row r="64" spans="1:10" s="17" customFormat="1" ht="16.5">
      <c r="A64" s="18"/>
      <c r="B64" s="19"/>
      <c r="C64" s="19"/>
      <c r="D64" s="19"/>
      <c r="E64" s="19"/>
      <c r="F64" s="19"/>
      <c r="G64" s="19"/>
      <c r="H64" s="19"/>
      <c r="I64" s="2"/>
      <c r="J64" s="2"/>
    </row>
    <row r="65" spans="1:10" s="17" customFormat="1" ht="16.5">
      <c r="A65" s="18"/>
      <c r="B65" s="19"/>
      <c r="C65" s="19"/>
      <c r="D65" s="19"/>
      <c r="E65" s="19"/>
      <c r="F65" s="19"/>
      <c r="G65" s="19"/>
      <c r="H65" s="19"/>
      <c r="I65" s="2"/>
      <c r="J65" s="2"/>
    </row>
    <row r="66" spans="1:10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  <c r="J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6">
    <mergeCell ref="A59:B59"/>
    <mergeCell ref="A60:B60"/>
    <mergeCell ref="A61:I61"/>
    <mergeCell ref="H62:I62"/>
    <mergeCell ref="A66:J66"/>
    <mergeCell ref="B7:H7"/>
    <mergeCell ref="B8:C8"/>
    <mergeCell ref="F8:H8"/>
    <mergeCell ref="B9:C9"/>
    <mergeCell ref="A58:B58"/>
    <mergeCell ref="A6:H6"/>
    <mergeCell ref="A1:C1"/>
    <mergeCell ref="D1:H1"/>
    <mergeCell ref="A2:C2"/>
    <mergeCell ref="A3:C3"/>
    <mergeCell ref="A5:H5"/>
  </mergeCells>
  <conditionalFormatting sqref="E10:H10 H16:H35 E16:E35 H50 H52:H57 F11:G35 H37:H48 E37:G57">
    <cfRule type="cellIs" priority="9" dxfId="133" operator="lessThan" stopIfTrue="1">
      <formula>5</formula>
    </cfRule>
  </conditionalFormatting>
  <conditionalFormatting sqref="E11:E14 H11:H14">
    <cfRule type="cellIs" priority="8" dxfId="133" operator="lessThan" stopIfTrue="1">
      <formula>5</formula>
    </cfRule>
  </conditionalFormatting>
  <conditionalFormatting sqref="E10:E14 E16:E35 E37:E57">
    <cfRule type="cellIs" priority="7" dxfId="134" operator="lessThan">
      <formula>5</formula>
    </cfRule>
  </conditionalFormatting>
  <conditionalFormatting sqref="E15 H15">
    <cfRule type="cellIs" priority="6" dxfId="133" operator="lessThan" stopIfTrue="1">
      <formula>5</formula>
    </cfRule>
  </conditionalFormatting>
  <conditionalFormatting sqref="E15">
    <cfRule type="cellIs" priority="5" dxfId="134" operator="lessThan">
      <formula>5</formula>
    </cfRule>
  </conditionalFormatting>
  <conditionalFormatting sqref="H49">
    <cfRule type="cellIs" priority="4" dxfId="133" operator="lessThan" stopIfTrue="1">
      <formula>5</formula>
    </cfRule>
  </conditionalFormatting>
  <conditionalFormatting sqref="H51">
    <cfRule type="cellIs" priority="3" dxfId="133" operator="lessThan" stopIfTrue="1">
      <formula>5</formula>
    </cfRule>
  </conditionalFormatting>
  <conditionalFormatting sqref="E36:H36">
    <cfRule type="cellIs" priority="2" dxfId="133" operator="lessThan" stopIfTrue="1">
      <formula>5</formula>
    </cfRule>
  </conditionalFormatting>
  <conditionalFormatting sqref="E36">
    <cfRule type="cellIs" priority="1" dxfId="134" operator="lessThan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96" zoomScaleNormal="96" zoomScalePageLayoutView="0" workbookViewId="0" topLeftCell="A1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3.875" style="0" customWidth="1"/>
    <col min="5" max="5" width="8.875" style="0" customWidth="1"/>
    <col min="6" max="6" width="4.125" style="0" customWidth="1"/>
    <col min="7" max="7" width="11.75390625" style="0" customWidth="1"/>
    <col min="8" max="8" width="13.50390625" style="0" customWidth="1"/>
  </cols>
  <sheetData>
    <row r="1" spans="1:8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  <c r="H1" s="216"/>
    </row>
    <row r="2" spans="1:8" s="1" customFormat="1" ht="18.75">
      <c r="A2" s="216" t="s">
        <v>2</v>
      </c>
      <c r="B2" s="216"/>
      <c r="C2" s="216"/>
      <c r="D2" s="2"/>
      <c r="E2" s="2" t="s">
        <v>38</v>
      </c>
      <c r="F2" s="2"/>
      <c r="G2" s="2"/>
      <c r="H2" s="107"/>
    </row>
    <row r="3" spans="1:8" s="1" customFormat="1" ht="16.5">
      <c r="A3" s="216" t="s">
        <v>3</v>
      </c>
      <c r="B3" s="216"/>
      <c r="C3" s="216"/>
      <c r="D3" s="2"/>
      <c r="E3" s="108"/>
      <c r="F3" s="108"/>
      <c r="G3" s="108"/>
      <c r="H3" s="109"/>
    </row>
    <row r="4" spans="1:8" s="1" customFormat="1" ht="18.75">
      <c r="A4" s="6"/>
      <c r="B4" s="107"/>
      <c r="C4" s="107"/>
      <c r="D4" s="107"/>
      <c r="E4" s="7" t="s">
        <v>362</v>
      </c>
      <c r="F4" s="7"/>
      <c r="G4" s="7"/>
      <c r="H4" s="109"/>
    </row>
    <row r="5" spans="1:8" s="1" customFormat="1" ht="27" customHeight="1">
      <c r="A5" s="214" t="s">
        <v>360</v>
      </c>
      <c r="B5" s="214"/>
      <c r="C5" s="214"/>
      <c r="D5" s="214"/>
      <c r="E5" s="214"/>
      <c r="F5" s="214"/>
      <c r="G5" s="214"/>
      <c r="H5" s="214"/>
    </row>
    <row r="6" spans="1:8" s="1" customFormat="1" ht="21" customHeight="1">
      <c r="A6" s="214" t="s">
        <v>107</v>
      </c>
      <c r="B6" s="214"/>
      <c r="C6" s="214"/>
      <c r="D6" s="214"/>
      <c r="E6" s="214"/>
      <c r="F6" s="214"/>
      <c r="G6" s="214"/>
      <c r="H6" s="214"/>
    </row>
    <row r="7" spans="1:8" s="1" customFormat="1" ht="24" customHeight="1">
      <c r="A7" s="107"/>
      <c r="B7" s="217" t="s">
        <v>256</v>
      </c>
      <c r="C7" s="214"/>
      <c r="D7" s="214"/>
      <c r="E7" s="214"/>
      <c r="F7" s="214"/>
      <c r="G7" s="214"/>
      <c r="H7" s="214"/>
    </row>
    <row r="8" spans="1:8" s="1" customFormat="1" ht="18.75" customHeight="1">
      <c r="A8" s="8"/>
      <c r="B8" s="218" t="s">
        <v>309</v>
      </c>
      <c r="C8" s="218"/>
      <c r="D8" s="9"/>
      <c r="E8" s="9"/>
      <c r="F8" s="219" t="s">
        <v>258</v>
      </c>
      <c r="G8" s="219"/>
      <c r="H8" s="219"/>
    </row>
    <row r="9" spans="1:8" s="10" customFormat="1" ht="25.5" customHeight="1">
      <c r="A9" s="110" t="s">
        <v>6</v>
      </c>
      <c r="B9" s="220" t="s">
        <v>7</v>
      </c>
      <c r="C9" s="220"/>
      <c r="D9" s="110" t="s">
        <v>8</v>
      </c>
      <c r="E9" s="228" t="s">
        <v>361</v>
      </c>
      <c r="F9" s="229"/>
      <c r="G9" s="110" t="s">
        <v>259</v>
      </c>
      <c r="H9" s="110" t="s">
        <v>311</v>
      </c>
    </row>
    <row r="10" spans="1:8" ht="24" customHeight="1">
      <c r="A10" s="27">
        <v>1</v>
      </c>
      <c r="B10" s="32" t="s">
        <v>51</v>
      </c>
      <c r="C10" s="33" t="s">
        <v>50</v>
      </c>
      <c r="D10" s="34">
        <v>1985</v>
      </c>
      <c r="E10" s="230">
        <v>5</v>
      </c>
      <c r="F10" s="231"/>
      <c r="G10" s="47">
        <v>132</v>
      </c>
      <c r="H10" s="29" t="s">
        <v>284</v>
      </c>
    </row>
    <row r="11" spans="1:8" ht="24" customHeight="1">
      <c r="A11" s="27">
        <v>2</v>
      </c>
      <c r="B11" s="22" t="s">
        <v>101</v>
      </c>
      <c r="C11" s="23" t="s">
        <v>102</v>
      </c>
      <c r="D11" s="24">
        <v>1985</v>
      </c>
      <c r="E11" s="230">
        <v>5</v>
      </c>
      <c r="F11" s="231"/>
      <c r="G11" s="47">
        <v>209</v>
      </c>
      <c r="H11" s="29" t="s">
        <v>285</v>
      </c>
    </row>
    <row r="12" spans="1:8" ht="26.25" customHeight="1">
      <c r="A12" s="232" t="s">
        <v>363</v>
      </c>
      <c r="B12" s="232"/>
      <c r="C12" s="111"/>
      <c r="D12" s="12"/>
      <c r="E12" s="13"/>
      <c r="F12" s="14"/>
      <c r="G12" s="117"/>
      <c r="H12" s="15"/>
    </row>
    <row r="13" spans="2:3" ht="16.5">
      <c r="B13" s="20"/>
      <c r="C13" s="20"/>
    </row>
    <row r="14" spans="1:10" s="17" customFormat="1" ht="16.5" customHeight="1">
      <c r="A14" s="225" t="s">
        <v>20</v>
      </c>
      <c r="B14" s="225"/>
      <c r="C14" s="225"/>
      <c r="D14" s="225"/>
      <c r="E14" s="225"/>
      <c r="F14" s="225"/>
      <c r="G14" s="225"/>
      <c r="H14" s="225"/>
      <c r="I14" s="225"/>
      <c r="J14" s="16"/>
    </row>
    <row r="15" spans="1:10" s="17" customFormat="1" ht="18.75" customHeight="1">
      <c r="A15" s="18"/>
      <c r="B15" s="19"/>
      <c r="C15" s="19"/>
      <c r="D15" s="19"/>
      <c r="E15" s="19"/>
      <c r="F15" s="19"/>
      <c r="G15" s="19"/>
      <c r="H15" s="226" t="s">
        <v>21</v>
      </c>
      <c r="I15" s="226"/>
      <c r="J15" s="118"/>
    </row>
    <row r="16" spans="1:10" s="17" customFormat="1" ht="16.5">
      <c r="A16" s="18"/>
      <c r="B16" s="19"/>
      <c r="C16" s="19"/>
      <c r="D16" s="19"/>
      <c r="E16" s="19"/>
      <c r="F16" s="19"/>
      <c r="G16" s="19"/>
      <c r="H16" s="19"/>
      <c r="I16" s="118"/>
      <c r="J16" s="118"/>
    </row>
    <row r="17" spans="1:10" s="17" customFormat="1" ht="16.5">
      <c r="A17" s="18"/>
      <c r="B17" s="19"/>
      <c r="C17" s="19"/>
      <c r="D17" s="19"/>
      <c r="E17" s="19"/>
      <c r="F17" s="19"/>
      <c r="G17" s="19"/>
      <c r="H17" s="19"/>
      <c r="I17" s="2"/>
      <c r="J17" s="2"/>
    </row>
    <row r="18" spans="1:10" s="17" customFormat="1" ht="16.5">
      <c r="A18" s="18"/>
      <c r="B18" s="19"/>
      <c r="C18" s="19"/>
      <c r="D18" s="19"/>
      <c r="E18" s="19"/>
      <c r="F18" s="19"/>
      <c r="G18" s="19"/>
      <c r="H18" s="19"/>
      <c r="I18" s="2"/>
      <c r="J18" s="2"/>
    </row>
    <row r="19" spans="1:10" s="17" customFormat="1" ht="16.5" customHeight="1">
      <c r="A19" s="221" t="s">
        <v>22</v>
      </c>
      <c r="B19" s="221"/>
      <c r="C19" s="221"/>
      <c r="D19" s="221"/>
      <c r="E19" s="221"/>
      <c r="F19" s="221"/>
      <c r="G19" s="221"/>
      <c r="H19" s="221"/>
      <c r="I19" s="221"/>
      <c r="J19" s="221"/>
    </row>
    <row r="20" spans="2:3" ht="16.5">
      <c r="B20" s="20"/>
      <c r="C20" s="20"/>
    </row>
  </sheetData>
  <sheetProtection/>
  <mergeCells count="17">
    <mergeCell ref="A1:C1"/>
    <mergeCell ref="D1:H1"/>
    <mergeCell ref="A2:C2"/>
    <mergeCell ref="A3:C3"/>
    <mergeCell ref="A5:H5"/>
    <mergeCell ref="B7:H7"/>
    <mergeCell ref="B8:C8"/>
    <mergeCell ref="F8:H8"/>
    <mergeCell ref="B9:C9"/>
    <mergeCell ref="A6:H6"/>
    <mergeCell ref="A14:I14"/>
    <mergeCell ref="H15:I15"/>
    <mergeCell ref="A19:J19"/>
    <mergeCell ref="E9:F9"/>
    <mergeCell ref="E10:F10"/>
    <mergeCell ref="E11:F11"/>
    <mergeCell ref="A12:B12"/>
  </mergeCells>
  <conditionalFormatting sqref="E10:E11 G10:H11">
    <cfRule type="cellIs" priority="9" dxfId="133" operator="lessThan" stopIfTrue="1">
      <formula>5</formula>
    </cfRule>
  </conditionalFormatting>
  <conditionalFormatting sqref="E10:E11">
    <cfRule type="cellIs" priority="7" dxfId="134" operator="lessThan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1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1.75390625" style="0" customWidth="1"/>
    <col min="7" max="7" width="17.0039062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3"/>
    </row>
    <row r="3" spans="1:7" s="1" customFormat="1" ht="16.5">
      <c r="A3" s="216" t="s">
        <v>3</v>
      </c>
      <c r="B3" s="216"/>
      <c r="C3" s="21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108</v>
      </c>
      <c r="F4" s="7"/>
      <c r="G4" s="5"/>
    </row>
    <row r="5" spans="1:7" s="1" customFormat="1" ht="27" customHeight="1">
      <c r="A5" s="214" t="s">
        <v>4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24" customHeight="1">
      <c r="A7" s="3"/>
      <c r="B7" s="217" t="s">
        <v>39</v>
      </c>
      <c r="C7" s="214"/>
      <c r="D7" s="214"/>
      <c r="E7" s="214"/>
      <c r="F7" s="214"/>
      <c r="G7" s="214"/>
    </row>
    <row r="8" spans="1:7" s="1" customFormat="1" ht="18.75" customHeight="1">
      <c r="A8" s="8"/>
      <c r="B8" s="218" t="s">
        <v>40</v>
      </c>
      <c r="C8" s="218"/>
      <c r="D8" s="9"/>
      <c r="E8" s="9"/>
      <c r="F8" s="219" t="s">
        <v>5</v>
      </c>
      <c r="G8" s="219"/>
    </row>
    <row r="9" spans="1:7" s="10" customFormat="1" ht="25.5" customHeight="1">
      <c r="A9" s="26" t="s">
        <v>6</v>
      </c>
      <c r="B9" s="220" t="s">
        <v>7</v>
      </c>
      <c r="C9" s="220"/>
      <c r="D9" s="26" t="s">
        <v>8</v>
      </c>
      <c r="E9" s="26" t="s">
        <v>9</v>
      </c>
      <c r="F9" s="26" t="s">
        <v>10</v>
      </c>
      <c r="G9" s="26" t="s">
        <v>11</v>
      </c>
    </row>
    <row r="10" spans="1:7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8</v>
      </c>
      <c r="F10" s="28" t="s">
        <v>112</v>
      </c>
      <c r="G10" s="29"/>
    </row>
    <row r="11" spans="1:7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8</v>
      </c>
      <c r="F11" s="28" t="s">
        <v>113</v>
      </c>
      <c r="G11" s="29"/>
    </row>
    <row r="12" spans="1:7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8</v>
      </c>
      <c r="F12" s="28" t="s">
        <v>114</v>
      </c>
      <c r="G12" s="29"/>
    </row>
    <row r="13" spans="1:7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7.5</v>
      </c>
      <c r="F13" s="28" t="s">
        <v>115</v>
      </c>
      <c r="G13" s="29"/>
    </row>
    <row r="14" spans="1:7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8</v>
      </c>
      <c r="F14" s="28" t="s">
        <v>116</v>
      </c>
      <c r="G14" s="29"/>
    </row>
    <row r="15" spans="1:7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8.5</v>
      </c>
      <c r="F15" s="28" t="s">
        <v>117</v>
      </c>
      <c r="G15" s="31"/>
    </row>
    <row r="16" spans="1:7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8</v>
      </c>
      <c r="F16" s="28" t="s">
        <v>118</v>
      </c>
      <c r="G16" s="29"/>
    </row>
    <row r="17" spans="1:7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8</v>
      </c>
      <c r="F17" s="28" t="s">
        <v>119</v>
      </c>
      <c r="G17" s="29"/>
    </row>
    <row r="18" spans="1:7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7.5</v>
      </c>
      <c r="F18" s="28" t="s">
        <v>120</v>
      </c>
      <c r="G18" s="29"/>
    </row>
    <row r="19" spans="1:7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7.5</v>
      </c>
      <c r="F19" s="28" t="s">
        <v>121</v>
      </c>
      <c r="G19" s="29"/>
    </row>
    <row r="20" spans="1:7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8</v>
      </c>
      <c r="F20" s="28" t="s">
        <v>122</v>
      </c>
      <c r="G20" s="29"/>
    </row>
    <row r="21" spans="1:7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7</v>
      </c>
      <c r="F21" s="28" t="s">
        <v>123</v>
      </c>
      <c r="G21" s="29"/>
    </row>
    <row r="22" spans="1:7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7</v>
      </c>
      <c r="F22" s="28" t="s">
        <v>124</v>
      </c>
      <c r="G22" s="29"/>
    </row>
    <row r="23" spans="1:7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7.5</v>
      </c>
      <c r="F23" s="28" t="s">
        <v>125</v>
      </c>
      <c r="G23" s="29"/>
    </row>
    <row r="24" spans="1:7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8.5</v>
      </c>
      <c r="F24" s="28" t="s">
        <v>126</v>
      </c>
      <c r="G24" s="29"/>
    </row>
    <row r="25" spans="1:7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8</v>
      </c>
      <c r="F25" s="28" t="s">
        <v>127</v>
      </c>
      <c r="G25" s="29"/>
    </row>
    <row r="26" spans="1:7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8</v>
      </c>
      <c r="F26" s="28" t="s">
        <v>128</v>
      </c>
      <c r="G26" s="29"/>
    </row>
    <row r="27" spans="1:7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7</v>
      </c>
      <c r="F27" s="28" t="s">
        <v>129</v>
      </c>
      <c r="G27" s="29"/>
    </row>
    <row r="28" spans="1:7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7</v>
      </c>
      <c r="F28" s="28" t="s">
        <v>130</v>
      </c>
      <c r="G28" s="29"/>
    </row>
    <row r="29" spans="1:7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8</v>
      </c>
      <c r="F29" s="28" t="s">
        <v>131</v>
      </c>
      <c r="G29" s="29"/>
    </row>
    <row r="30" spans="1:7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8</v>
      </c>
      <c r="F30" s="28" t="s">
        <v>132</v>
      </c>
      <c r="G30" s="29"/>
    </row>
    <row r="31" spans="1:7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8</v>
      </c>
      <c r="F31" s="28" t="s">
        <v>133</v>
      </c>
      <c r="G31" s="29"/>
    </row>
    <row r="32" spans="1:7" ht="24" customHeight="1">
      <c r="A32" s="27">
        <v>23</v>
      </c>
      <c r="B32" s="32" t="s">
        <v>68</v>
      </c>
      <c r="C32" s="33" t="s">
        <v>69</v>
      </c>
      <c r="D32" s="34">
        <v>1995</v>
      </c>
      <c r="E32" s="28">
        <v>6.5</v>
      </c>
      <c r="F32" s="28" t="s">
        <v>134</v>
      </c>
      <c r="G32" s="29"/>
    </row>
    <row r="33" spans="1:7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7.5</v>
      </c>
      <c r="F33" s="28" t="s">
        <v>135</v>
      </c>
      <c r="G33" s="29"/>
    </row>
    <row r="34" spans="1:7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7.5</v>
      </c>
      <c r="F34" s="28" t="s">
        <v>136</v>
      </c>
      <c r="G34" s="29"/>
    </row>
    <row r="35" spans="1:7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7.5</v>
      </c>
      <c r="F35" s="28" t="s">
        <v>111</v>
      </c>
      <c r="G35" s="29"/>
    </row>
    <row r="36" spans="1:7" ht="24" customHeight="1">
      <c r="A36" s="27">
        <v>27</v>
      </c>
      <c r="B36" s="32" t="s">
        <v>30</v>
      </c>
      <c r="C36" s="33" t="s">
        <v>75</v>
      </c>
      <c r="D36" s="34">
        <v>1991</v>
      </c>
      <c r="E36" s="233" t="s">
        <v>155</v>
      </c>
      <c r="F36" s="234"/>
      <c r="G36" s="235"/>
    </row>
    <row r="37" spans="1:7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8</v>
      </c>
      <c r="F37" s="28" t="s">
        <v>110</v>
      </c>
      <c r="G37" s="29"/>
    </row>
    <row r="38" spans="1:7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8</v>
      </c>
      <c r="F38" s="28" t="s">
        <v>111</v>
      </c>
      <c r="G38" s="29"/>
    </row>
    <row r="39" spans="1:7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8</v>
      </c>
      <c r="F39" s="28" t="s">
        <v>109</v>
      </c>
      <c r="G39" s="29"/>
    </row>
    <row r="40" spans="1:7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7.5</v>
      </c>
      <c r="F40" s="28" t="s">
        <v>138</v>
      </c>
      <c r="G40" s="29"/>
    </row>
    <row r="41" spans="1:7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8</v>
      </c>
      <c r="F41" s="28" t="s">
        <v>139</v>
      </c>
      <c r="G41" s="29"/>
    </row>
    <row r="42" spans="1:7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7.5</v>
      </c>
      <c r="F42" s="28" t="s">
        <v>140</v>
      </c>
      <c r="G42" s="29"/>
    </row>
    <row r="43" spans="1:7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6.5</v>
      </c>
      <c r="F43" s="28" t="s">
        <v>141</v>
      </c>
      <c r="G43" s="29"/>
    </row>
    <row r="44" spans="1:7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6.5</v>
      </c>
      <c r="F44" s="28" t="s">
        <v>142</v>
      </c>
      <c r="G44" s="29"/>
    </row>
    <row r="45" spans="1:7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8</v>
      </c>
      <c r="F45" s="28" t="s">
        <v>143</v>
      </c>
      <c r="G45" s="29"/>
    </row>
    <row r="46" spans="1:7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8.5</v>
      </c>
      <c r="F46" s="28" t="s">
        <v>144</v>
      </c>
      <c r="G46" s="29"/>
    </row>
    <row r="47" spans="1:7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8</v>
      </c>
      <c r="F47" s="28" t="s">
        <v>145</v>
      </c>
      <c r="G47" s="29"/>
    </row>
    <row r="48" spans="1:7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7.5</v>
      </c>
      <c r="F48" s="28" t="s">
        <v>146</v>
      </c>
      <c r="G48" s="29"/>
    </row>
    <row r="49" spans="1:7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7.5</v>
      </c>
      <c r="F49" s="28" t="s">
        <v>147</v>
      </c>
      <c r="G49" s="31"/>
    </row>
    <row r="50" spans="1:7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6.5</v>
      </c>
      <c r="F50" s="28" t="s">
        <v>148</v>
      </c>
      <c r="G50" s="29"/>
    </row>
    <row r="51" spans="1:7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8.5</v>
      </c>
      <c r="F51" s="28" t="s">
        <v>149</v>
      </c>
      <c r="G51" s="31"/>
    </row>
    <row r="52" spans="1:7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8.5</v>
      </c>
      <c r="F52" s="28" t="s">
        <v>150</v>
      </c>
      <c r="G52" s="29"/>
    </row>
    <row r="53" spans="1:7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8.5</v>
      </c>
      <c r="F53" s="28" t="s">
        <v>151</v>
      </c>
      <c r="G53" s="29"/>
    </row>
    <row r="54" spans="1:7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8</v>
      </c>
      <c r="F54" s="28" t="s">
        <v>152</v>
      </c>
      <c r="G54" s="29"/>
    </row>
    <row r="55" spans="1:7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6.5</v>
      </c>
      <c r="F55" s="28" t="s">
        <v>153</v>
      </c>
      <c r="G55" s="29"/>
    </row>
    <row r="56" spans="1:7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6.5</v>
      </c>
      <c r="F56" s="28" t="s">
        <v>154</v>
      </c>
      <c r="G56" s="29"/>
    </row>
    <row r="57" spans="1:7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5.5</v>
      </c>
      <c r="F57" s="28" t="s">
        <v>137</v>
      </c>
      <c r="G57" s="29"/>
    </row>
    <row r="58" spans="1:7" ht="16.5" customHeight="1">
      <c r="A58" s="221" t="s">
        <v>14</v>
      </c>
      <c r="B58" s="222"/>
      <c r="C58" s="11">
        <f>A57</f>
        <v>48</v>
      </c>
      <c r="D58" s="12"/>
      <c r="E58" s="13" t="s">
        <v>15</v>
      </c>
      <c r="F58" s="14">
        <f>COUNTIF(E10:E57,"&gt;=8")</f>
        <v>25</v>
      </c>
      <c r="G58" s="15"/>
    </row>
    <row r="59" spans="1:7" ht="16.5" customHeight="1">
      <c r="A59" s="223" t="s">
        <v>16</v>
      </c>
      <c r="B59" s="224"/>
      <c r="C59" s="15">
        <f>COUNTIF(E10:E57,"&gt;=5.0")</f>
        <v>47</v>
      </c>
      <c r="D59" s="12"/>
      <c r="E59" s="13" t="s">
        <v>17</v>
      </c>
      <c r="F59" s="14">
        <f>COUNTIF(E10:E57,"&gt;=7")-F58</f>
        <v>15</v>
      </c>
      <c r="G59" s="15"/>
    </row>
    <row r="60" spans="1:7" ht="16.5" customHeight="1">
      <c r="A60" s="223" t="s">
        <v>18</v>
      </c>
      <c r="B60" s="224"/>
      <c r="C60" s="30">
        <f>COUNTIF(E10:E57,"&lt;5.0")</f>
        <v>0</v>
      </c>
      <c r="D60" s="12"/>
      <c r="E60" s="13" t="s">
        <v>19</v>
      </c>
      <c r="F60" s="14">
        <v>7</v>
      </c>
      <c r="G60" s="15"/>
    </row>
    <row r="61" spans="1:9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16"/>
    </row>
    <row r="62" spans="1:9" s="17" customFormat="1" ht="18.75" customHeight="1">
      <c r="A62" s="18"/>
      <c r="B62" s="19"/>
      <c r="C62" s="19"/>
      <c r="D62" s="19"/>
      <c r="E62" s="19"/>
      <c r="F62" s="19"/>
      <c r="G62" s="226" t="s">
        <v>21</v>
      </c>
      <c r="H62" s="226"/>
      <c r="I62" s="4"/>
    </row>
    <row r="63" spans="1:9" s="17" customFormat="1" ht="16.5">
      <c r="A63" s="18"/>
      <c r="B63" s="19"/>
      <c r="C63" s="19"/>
      <c r="D63" s="19"/>
      <c r="E63" s="19"/>
      <c r="F63" s="19"/>
      <c r="G63" s="19"/>
      <c r="H63" s="4"/>
      <c r="I63" s="4"/>
    </row>
    <row r="64" spans="1:9" s="17" customFormat="1" ht="16.5">
      <c r="A64" s="18"/>
      <c r="B64" s="19"/>
      <c r="C64" s="19"/>
      <c r="D64" s="19"/>
      <c r="E64" s="19"/>
      <c r="F64" s="19"/>
      <c r="G64" s="19"/>
      <c r="H64" s="2"/>
      <c r="I64" s="2"/>
    </row>
    <row r="65" spans="1:9" s="17" customFormat="1" ht="16.5">
      <c r="A65" s="18"/>
      <c r="B65" s="19"/>
      <c r="C65" s="19"/>
      <c r="D65" s="19"/>
      <c r="E65" s="19"/>
      <c r="F65" s="19"/>
      <c r="G65" s="19"/>
      <c r="H65" s="2"/>
      <c r="I65" s="2"/>
    </row>
    <row r="66" spans="1:9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7">
    <mergeCell ref="A60:B60"/>
    <mergeCell ref="A61:H61"/>
    <mergeCell ref="G62:H62"/>
    <mergeCell ref="A66:I66"/>
    <mergeCell ref="B7:G7"/>
    <mergeCell ref="B8:C8"/>
    <mergeCell ref="F8:G8"/>
    <mergeCell ref="B9:C9"/>
    <mergeCell ref="A58:B58"/>
    <mergeCell ref="A59:B59"/>
    <mergeCell ref="E36:G36"/>
    <mergeCell ref="A6:G6"/>
    <mergeCell ref="A1:C1"/>
    <mergeCell ref="D1:G1"/>
    <mergeCell ref="A2:C2"/>
    <mergeCell ref="A3:C3"/>
    <mergeCell ref="A5:G5"/>
  </mergeCells>
  <conditionalFormatting sqref="E10:G10 G16:G35 E16:E57 G50 G52:G57 F11:F35 F37:F57 G37:G48">
    <cfRule type="cellIs" priority="10" dxfId="133" operator="lessThan" stopIfTrue="1">
      <formula>5</formula>
    </cfRule>
  </conditionalFormatting>
  <conditionalFormatting sqref="E11:E14 G11:G14">
    <cfRule type="cellIs" priority="9" dxfId="133" operator="lessThan" stopIfTrue="1">
      <formula>5</formula>
    </cfRule>
  </conditionalFormatting>
  <conditionalFormatting sqref="E10:E14 E16:E57">
    <cfRule type="cellIs" priority="7" dxfId="134" operator="lessThan">
      <formula>5</formula>
    </cfRule>
  </conditionalFormatting>
  <conditionalFormatting sqref="E15 G15">
    <cfRule type="cellIs" priority="6" dxfId="133" operator="lessThan" stopIfTrue="1">
      <formula>5</formula>
    </cfRule>
  </conditionalFormatting>
  <conditionalFormatting sqref="E15">
    <cfRule type="cellIs" priority="5" dxfId="134" operator="lessThan">
      <formula>5</formula>
    </cfRule>
  </conditionalFormatting>
  <conditionalFormatting sqref="G49">
    <cfRule type="cellIs" priority="4" dxfId="133" operator="lessThan" stopIfTrue="1">
      <formula>5</formula>
    </cfRule>
  </conditionalFormatting>
  <conditionalFormatting sqref="G51">
    <cfRule type="cellIs" priority="3" dxfId="133" operator="lessThan" stopIfTrue="1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42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375" style="0" customWidth="1"/>
    <col min="5" max="5" width="10.625" style="0" customWidth="1"/>
    <col min="6" max="6" width="14.25390625" style="0" customWidth="1"/>
    <col min="7" max="7" width="14.37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112"/>
    </row>
    <row r="3" spans="1:7" s="1" customFormat="1" ht="16.5">
      <c r="A3" s="216" t="s">
        <v>3</v>
      </c>
      <c r="B3" s="216"/>
      <c r="C3" s="216"/>
      <c r="D3" s="2"/>
      <c r="E3" s="115"/>
      <c r="F3" s="115"/>
      <c r="G3" s="113"/>
    </row>
    <row r="4" spans="1:7" s="1" customFormat="1" ht="18.75">
      <c r="A4" s="6"/>
      <c r="B4" s="112"/>
      <c r="C4" s="112"/>
      <c r="D4" s="112"/>
      <c r="E4" s="7" t="s">
        <v>306</v>
      </c>
      <c r="F4" s="7"/>
      <c r="G4" s="113"/>
    </row>
    <row r="5" spans="1:7" s="1" customFormat="1" ht="27" customHeight="1">
      <c r="A5" s="214" t="s">
        <v>4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24" customHeight="1">
      <c r="A7" s="217" t="s">
        <v>310</v>
      </c>
      <c r="B7" s="217"/>
      <c r="C7" s="217"/>
      <c r="D7" s="217"/>
      <c r="E7" s="217"/>
      <c r="F7" s="217"/>
      <c r="G7" s="217"/>
    </row>
    <row r="8" spans="1:7" s="1" customFormat="1" ht="18.75" customHeight="1">
      <c r="A8" s="8"/>
      <c r="B8" s="218" t="s">
        <v>308</v>
      </c>
      <c r="C8" s="218"/>
      <c r="D8" s="9"/>
      <c r="E8" s="9"/>
      <c r="F8" s="219" t="s">
        <v>214</v>
      </c>
      <c r="G8" s="219"/>
    </row>
    <row r="9" spans="1:7" s="10" customFormat="1" ht="25.5" customHeight="1">
      <c r="A9" s="116" t="s">
        <v>6</v>
      </c>
      <c r="B9" s="227" t="s">
        <v>7</v>
      </c>
      <c r="C9" s="227"/>
      <c r="D9" s="116" t="s">
        <v>8</v>
      </c>
      <c r="E9" s="116" t="s">
        <v>9</v>
      </c>
      <c r="F9" s="116" t="s">
        <v>311</v>
      </c>
      <c r="G9" s="116" t="s">
        <v>11</v>
      </c>
    </row>
    <row r="10" spans="1:7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7.5</v>
      </c>
      <c r="F10" s="28" t="s">
        <v>338</v>
      </c>
      <c r="G10" s="29"/>
    </row>
    <row r="11" spans="1:7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8.5</v>
      </c>
      <c r="F11" s="28" t="s">
        <v>339</v>
      </c>
      <c r="G11" s="29"/>
    </row>
    <row r="12" spans="1:7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8</v>
      </c>
      <c r="F12" s="28" t="s">
        <v>340</v>
      </c>
      <c r="G12" s="29"/>
    </row>
    <row r="13" spans="1:7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7</v>
      </c>
      <c r="F13" s="28" t="s">
        <v>341</v>
      </c>
      <c r="G13" s="29"/>
    </row>
    <row r="14" spans="1:7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7.5</v>
      </c>
      <c r="F14" s="28" t="s">
        <v>342</v>
      </c>
      <c r="G14" s="29"/>
    </row>
    <row r="15" spans="1:7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8</v>
      </c>
      <c r="F15" s="28" t="s">
        <v>343</v>
      </c>
      <c r="G15" s="31"/>
    </row>
    <row r="16" spans="1:7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7</v>
      </c>
      <c r="F16" s="28" t="s">
        <v>344</v>
      </c>
      <c r="G16" s="29"/>
    </row>
    <row r="17" spans="1:7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8</v>
      </c>
      <c r="F17" s="28" t="s">
        <v>345</v>
      </c>
      <c r="G17" s="29"/>
    </row>
    <row r="18" spans="1:7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7.5</v>
      </c>
      <c r="F18" s="28" t="s">
        <v>346</v>
      </c>
      <c r="G18" s="29"/>
    </row>
    <row r="19" spans="1:7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8</v>
      </c>
      <c r="F19" s="28" t="s">
        <v>347</v>
      </c>
      <c r="G19" s="29"/>
    </row>
    <row r="20" spans="1:7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7.5</v>
      </c>
      <c r="F20" s="28" t="s">
        <v>348</v>
      </c>
      <c r="G20" s="29"/>
    </row>
    <row r="21" spans="1:7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7</v>
      </c>
      <c r="F21" s="28" t="s">
        <v>349</v>
      </c>
      <c r="G21" s="29"/>
    </row>
    <row r="22" spans="1:7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6.5</v>
      </c>
      <c r="F22" s="28" t="s">
        <v>350</v>
      </c>
      <c r="G22" s="29"/>
    </row>
    <row r="23" spans="1:7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7.5</v>
      </c>
      <c r="F23" s="28" t="s">
        <v>337</v>
      </c>
      <c r="G23" s="29"/>
    </row>
    <row r="24" spans="1:7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9</v>
      </c>
      <c r="F24" s="28" t="s">
        <v>313</v>
      </c>
      <c r="G24" s="29"/>
    </row>
    <row r="25" spans="1:7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8.5</v>
      </c>
      <c r="F25" s="28" t="s">
        <v>314</v>
      </c>
      <c r="G25" s="29"/>
    </row>
    <row r="26" spans="1:7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8</v>
      </c>
      <c r="F26" s="28" t="s">
        <v>315</v>
      </c>
      <c r="G26" s="29"/>
    </row>
    <row r="27" spans="1:7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8</v>
      </c>
      <c r="F27" s="28" t="s">
        <v>316</v>
      </c>
      <c r="G27" s="29"/>
    </row>
    <row r="28" spans="1:7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8</v>
      </c>
      <c r="F28" s="28" t="s">
        <v>317</v>
      </c>
      <c r="G28" s="29"/>
    </row>
    <row r="29" spans="1:7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7</v>
      </c>
      <c r="F29" s="28" t="s">
        <v>318</v>
      </c>
      <c r="G29" s="29"/>
    </row>
    <row r="30" spans="1:7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8</v>
      </c>
      <c r="F30" s="28" t="s">
        <v>319</v>
      </c>
      <c r="G30" s="29"/>
    </row>
    <row r="31" spans="1:7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8</v>
      </c>
      <c r="F31" s="28" t="s">
        <v>320</v>
      </c>
      <c r="G31" s="29"/>
    </row>
    <row r="32" spans="1:7" ht="24" customHeight="1">
      <c r="A32" s="27">
        <v>23</v>
      </c>
      <c r="B32" s="32" t="s">
        <v>160</v>
      </c>
      <c r="C32" s="33" t="s">
        <v>69</v>
      </c>
      <c r="D32" s="34">
        <v>1995</v>
      </c>
      <c r="E32" s="28">
        <v>7.5</v>
      </c>
      <c r="F32" s="28" t="s">
        <v>321</v>
      </c>
      <c r="G32" s="29"/>
    </row>
    <row r="33" spans="1:7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7</v>
      </c>
      <c r="F33" s="28" t="s">
        <v>322</v>
      </c>
      <c r="G33" s="29"/>
    </row>
    <row r="34" spans="1:7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8</v>
      </c>
      <c r="F34" s="28" t="s">
        <v>323</v>
      </c>
      <c r="G34" s="29"/>
    </row>
    <row r="35" spans="1:7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7</v>
      </c>
      <c r="F35" s="28" t="s">
        <v>324</v>
      </c>
      <c r="G35" s="29"/>
    </row>
    <row r="36" spans="1:7" ht="24" customHeight="1">
      <c r="A36" s="27">
        <v>27</v>
      </c>
      <c r="B36" s="32" t="s">
        <v>30</v>
      </c>
      <c r="C36" s="33" t="s">
        <v>75</v>
      </c>
      <c r="D36" s="34">
        <v>1991</v>
      </c>
      <c r="E36" s="28">
        <v>7.5</v>
      </c>
      <c r="F36" s="28" t="s">
        <v>325</v>
      </c>
      <c r="G36" s="29"/>
    </row>
    <row r="37" spans="1:7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8.5</v>
      </c>
      <c r="F37" s="28" t="s">
        <v>326</v>
      </c>
      <c r="G37" s="29"/>
    </row>
    <row r="38" spans="1:7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7</v>
      </c>
      <c r="F38" s="28" t="s">
        <v>327</v>
      </c>
      <c r="G38" s="29"/>
    </row>
    <row r="39" spans="1:7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7.5</v>
      </c>
      <c r="F39" s="28" t="s">
        <v>328</v>
      </c>
      <c r="G39" s="29"/>
    </row>
    <row r="40" spans="1:7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7.5</v>
      </c>
      <c r="F40" s="28" t="s">
        <v>329</v>
      </c>
      <c r="G40" s="29"/>
    </row>
    <row r="41" spans="1:7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7.5</v>
      </c>
      <c r="F41" s="28" t="s">
        <v>330</v>
      </c>
      <c r="G41" s="29"/>
    </row>
    <row r="42" spans="1:7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7.5</v>
      </c>
      <c r="F42" s="28" t="s">
        <v>331</v>
      </c>
      <c r="G42" s="29"/>
    </row>
    <row r="43" spans="1:7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7</v>
      </c>
      <c r="F43" s="28" t="s">
        <v>332</v>
      </c>
      <c r="G43" s="29"/>
    </row>
    <row r="44" spans="1:7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7</v>
      </c>
      <c r="F44" s="28" t="s">
        <v>333</v>
      </c>
      <c r="G44" s="29"/>
    </row>
    <row r="45" spans="1:7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7</v>
      </c>
      <c r="F45" s="28" t="s">
        <v>334</v>
      </c>
      <c r="G45" s="29"/>
    </row>
    <row r="46" spans="1:7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8</v>
      </c>
      <c r="F46" s="28" t="s">
        <v>335</v>
      </c>
      <c r="G46" s="29"/>
    </row>
    <row r="47" spans="1:7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7.5</v>
      </c>
      <c r="F47" s="28" t="s">
        <v>312</v>
      </c>
      <c r="G47" s="29"/>
    </row>
    <row r="48" spans="1:7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8</v>
      </c>
      <c r="F48" s="28" t="s">
        <v>336</v>
      </c>
      <c r="G48" s="29"/>
    </row>
    <row r="49" spans="1:7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7</v>
      </c>
      <c r="F49" s="28" t="s">
        <v>352</v>
      </c>
      <c r="G49" s="31"/>
    </row>
    <row r="50" spans="1:7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6.5</v>
      </c>
      <c r="F50" s="28" t="s">
        <v>353</v>
      </c>
      <c r="G50" s="29"/>
    </row>
    <row r="51" spans="1:7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8</v>
      </c>
      <c r="F51" s="28" t="s">
        <v>354</v>
      </c>
      <c r="G51" s="31"/>
    </row>
    <row r="52" spans="1:7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8</v>
      </c>
      <c r="F52" s="28" t="s">
        <v>355</v>
      </c>
      <c r="G52" s="29"/>
    </row>
    <row r="53" spans="1:7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8</v>
      </c>
      <c r="F53" s="28" t="s">
        <v>356</v>
      </c>
      <c r="G53" s="29"/>
    </row>
    <row r="54" spans="1:7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7</v>
      </c>
      <c r="F54" s="28" t="s">
        <v>357</v>
      </c>
      <c r="G54" s="29"/>
    </row>
    <row r="55" spans="1:7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7</v>
      </c>
      <c r="F55" s="28" t="s">
        <v>358</v>
      </c>
      <c r="G55" s="29"/>
    </row>
    <row r="56" spans="1:7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7.5</v>
      </c>
      <c r="F56" s="28" t="s">
        <v>359</v>
      </c>
      <c r="G56" s="29"/>
    </row>
    <row r="57" spans="1:7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7.5</v>
      </c>
      <c r="F57" s="28" t="s">
        <v>351</v>
      </c>
      <c r="G57" s="29"/>
    </row>
    <row r="58" spans="1:7" ht="16.5" customHeight="1">
      <c r="A58" s="221" t="s">
        <v>14</v>
      </c>
      <c r="B58" s="222"/>
      <c r="C58" s="114">
        <f>A57</f>
        <v>48</v>
      </c>
      <c r="D58" s="12"/>
      <c r="E58" s="13" t="s">
        <v>15</v>
      </c>
      <c r="F58" s="14">
        <f>COUNTIF(E10:E57,"&gt;=8")</f>
        <v>19</v>
      </c>
      <c r="G58" s="15"/>
    </row>
    <row r="59" spans="1:7" ht="16.5" customHeight="1">
      <c r="A59" s="223" t="s">
        <v>16</v>
      </c>
      <c r="B59" s="224"/>
      <c r="C59" s="15">
        <f>COUNTIF(E10:E57,"&gt;=5.0")</f>
        <v>48</v>
      </c>
      <c r="D59" s="12"/>
      <c r="E59" s="13" t="s">
        <v>17</v>
      </c>
      <c r="F59" s="14">
        <f>COUNTIF(E10:E57,"&gt;=7")-F58</f>
        <v>27</v>
      </c>
      <c r="G59" s="15"/>
    </row>
    <row r="60" spans="1:7" ht="16.5" customHeight="1">
      <c r="A60" s="223" t="s">
        <v>18</v>
      </c>
      <c r="B60" s="224"/>
      <c r="C60" s="30">
        <f>COUNTIF(E10:E57,"&lt;5.0")</f>
        <v>0</v>
      </c>
      <c r="D60" s="12"/>
      <c r="E60" s="13" t="s">
        <v>19</v>
      </c>
      <c r="F60" s="14">
        <v>7</v>
      </c>
      <c r="G60" s="15"/>
    </row>
    <row r="61" spans="1:9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16"/>
    </row>
    <row r="62" spans="1:9" s="17" customFormat="1" ht="18.75" customHeight="1">
      <c r="A62" s="18"/>
      <c r="B62" s="19"/>
      <c r="C62" s="19"/>
      <c r="D62" s="19"/>
      <c r="E62" s="19"/>
      <c r="F62" s="19"/>
      <c r="G62" s="226" t="s">
        <v>21</v>
      </c>
      <c r="H62" s="226"/>
      <c r="I62" s="115"/>
    </row>
    <row r="63" spans="1:9" s="17" customFormat="1" ht="16.5">
      <c r="A63" s="18"/>
      <c r="B63" s="19"/>
      <c r="C63" s="19"/>
      <c r="D63" s="19"/>
      <c r="E63" s="19"/>
      <c r="F63" s="19"/>
      <c r="G63" s="19"/>
      <c r="H63" s="115"/>
      <c r="I63" s="115"/>
    </row>
    <row r="64" spans="1:9" s="17" customFormat="1" ht="16.5">
      <c r="A64" s="18"/>
      <c r="B64" s="19"/>
      <c r="C64" s="19"/>
      <c r="D64" s="19"/>
      <c r="E64" s="19"/>
      <c r="F64" s="19"/>
      <c r="G64" s="19"/>
      <c r="H64" s="2"/>
      <c r="I64" s="2"/>
    </row>
    <row r="65" spans="1:9" s="17" customFormat="1" ht="16.5">
      <c r="A65" s="18"/>
      <c r="B65" s="19"/>
      <c r="C65" s="19"/>
      <c r="D65" s="19"/>
      <c r="E65" s="19"/>
      <c r="F65" s="19"/>
      <c r="G65" s="19"/>
      <c r="H65" s="2"/>
      <c r="I65" s="2"/>
    </row>
    <row r="66" spans="1:9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6">
    <mergeCell ref="A60:B60"/>
    <mergeCell ref="A61:H61"/>
    <mergeCell ref="G62:H62"/>
    <mergeCell ref="A66:I66"/>
    <mergeCell ref="A7:G7"/>
    <mergeCell ref="B8:C8"/>
    <mergeCell ref="F8:G8"/>
    <mergeCell ref="B9:C9"/>
    <mergeCell ref="A58:B58"/>
    <mergeCell ref="A59:B59"/>
    <mergeCell ref="A6:G6"/>
    <mergeCell ref="A1:C1"/>
    <mergeCell ref="D1:G1"/>
    <mergeCell ref="A2:C2"/>
    <mergeCell ref="A3:C3"/>
    <mergeCell ref="A5:G5"/>
  </mergeCells>
  <conditionalFormatting sqref="G50 G52:G57 E10:G10 G16:G48 E16:E46 F11:F46 E47:F57">
    <cfRule type="cellIs" priority="11" dxfId="133" operator="lessThan" stopIfTrue="1">
      <formula>5</formula>
    </cfRule>
  </conditionalFormatting>
  <conditionalFormatting sqref="E11:E12 G11:G14 E14">
    <cfRule type="cellIs" priority="10" dxfId="133" operator="lessThan" stopIfTrue="1">
      <formula>5</formula>
    </cfRule>
  </conditionalFormatting>
  <conditionalFormatting sqref="E10:E12 E16:E35 E37:E57 E14">
    <cfRule type="cellIs" priority="9" dxfId="134" operator="lessThan">
      <formula>5</formula>
    </cfRule>
  </conditionalFormatting>
  <conditionalFormatting sqref="E15 G15">
    <cfRule type="cellIs" priority="8" dxfId="133" operator="lessThan" stopIfTrue="1">
      <formula>5</formula>
    </cfRule>
  </conditionalFormatting>
  <conditionalFormatting sqref="E15">
    <cfRule type="cellIs" priority="7" dxfId="134" operator="lessThan">
      <formula>5</formula>
    </cfRule>
  </conditionalFormatting>
  <conditionalFormatting sqref="G49">
    <cfRule type="cellIs" priority="6" dxfId="133" operator="lessThan" stopIfTrue="1">
      <formula>5</formula>
    </cfRule>
  </conditionalFormatting>
  <conditionalFormatting sqref="G51">
    <cfRule type="cellIs" priority="5" dxfId="133" operator="lessThan" stopIfTrue="1">
      <formula>5</formula>
    </cfRule>
  </conditionalFormatting>
  <conditionalFormatting sqref="E36">
    <cfRule type="cellIs" priority="4" dxfId="134" operator="lessThan">
      <formula>5</formula>
    </cfRule>
  </conditionalFormatting>
  <conditionalFormatting sqref="E13">
    <cfRule type="cellIs" priority="2" dxfId="133" operator="lessThan" stopIfTrue="1">
      <formula>5</formula>
    </cfRule>
  </conditionalFormatting>
  <conditionalFormatting sqref="E13">
    <cfRule type="cellIs" priority="1" dxfId="134" operator="lessThan">
      <formula>5</formula>
    </cfRule>
  </conditionalFormatting>
  <printOptions/>
  <pageMargins left="0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43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375" style="0" customWidth="1"/>
    <col min="5" max="5" width="10.625" style="0" customWidth="1"/>
    <col min="6" max="6" width="14.25390625" style="0" customWidth="1"/>
    <col min="7" max="7" width="14.37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102"/>
    </row>
    <row r="3" spans="1:7" s="1" customFormat="1" ht="16.5">
      <c r="A3" s="216" t="s">
        <v>3</v>
      </c>
      <c r="B3" s="216"/>
      <c r="C3" s="216"/>
      <c r="D3" s="2"/>
      <c r="E3" s="105"/>
      <c r="F3" s="105"/>
      <c r="G3" s="103"/>
    </row>
    <row r="4" spans="1:7" s="1" customFormat="1" ht="18.75">
      <c r="A4" s="6"/>
      <c r="B4" s="102"/>
      <c r="C4" s="102"/>
      <c r="D4" s="102"/>
      <c r="E4" s="7" t="s">
        <v>306</v>
      </c>
      <c r="F4" s="7"/>
      <c r="G4" s="103"/>
    </row>
    <row r="5" spans="1:7" s="1" customFormat="1" ht="27" customHeight="1">
      <c r="A5" s="214" t="s">
        <v>4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24" customHeight="1">
      <c r="A7" s="102"/>
      <c r="B7" s="217" t="s">
        <v>307</v>
      </c>
      <c r="C7" s="214"/>
      <c r="D7" s="214"/>
      <c r="E7" s="214"/>
      <c r="F7" s="214"/>
      <c r="G7" s="214"/>
    </row>
    <row r="8" spans="1:7" s="1" customFormat="1" ht="18.75" customHeight="1">
      <c r="A8" s="8"/>
      <c r="B8" s="218" t="s">
        <v>308</v>
      </c>
      <c r="C8" s="218"/>
      <c r="D8" s="9"/>
      <c r="E8" s="9"/>
      <c r="F8" s="219" t="s">
        <v>214</v>
      </c>
      <c r="G8" s="219"/>
    </row>
    <row r="9" spans="1:7" s="10" customFormat="1" ht="25.5" customHeight="1">
      <c r="A9" s="106" t="s">
        <v>6</v>
      </c>
      <c r="B9" s="227" t="s">
        <v>7</v>
      </c>
      <c r="C9" s="227"/>
      <c r="D9" s="106" t="s">
        <v>8</v>
      </c>
      <c r="E9" s="106" t="s">
        <v>9</v>
      </c>
      <c r="F9" s="106" t="s">
        <v>210</v>
      </c>
      <c r="G9" s="106" t="s">
        <v>11</v>
      </c>
    </row>
    <row r="10" spans="1:7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8</v>
      </c>
      <c r="F10" s="28">
        <v>1</v>
      </c>
      <c r="G10" s="29"/>
    </row>
    <row r="11" spans="1:7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8.5</v>
      </c>
      <c r="F11" s="28">
        <v>1</v>
      </c>
      <c r="G11" s="29"/>
    </row>
    <row r="12" spans="1:7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6.5</v>
      </c>
      <c r="F12" s="28">
        <v>2</v>
      </c>
      <c r="G12" s="29"/>
    </row>
    <row r="13" spans="1:7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6.5</v>
      </c>
      <c r="F13" s="28">
        <v>1</v>
      </c>
      <c r="G13" s="29"/>
    </row>
    <row r="14" spans="1:7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6.5</v>
      </c>
      <c r="F14" s="28">
        <v>2</v>
      </c>
      <c r="G14" s="29"/>
    </row>
    <row r="15" spans="1:7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8</v>
      </c>
      <c r="F15" s="28">
        <v>1</v>
      </c>
      <c r="G15" s="31"/>
    </row>
    <row r="16" spans="1:7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6</v>
      </c>
      <c r="F16" s="28">
        <v>2</v>
      </c>
      <c r="G16" s="29"/>
    </row>
    <row r="17" spans="1:7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8</v>
      </c>
      <c r="F17" s="28">
        <v>1</v>
      </c>
      <c r="G17" s="29"/>
    </row>
    <row r="18" spans="1:7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7</v>
      </c>
      <c r="F18" s="28">
        <v>2</v>
      </c>
      <c r="G18" s="29"/>
    </row>
    <row r="19" spans="1:7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6.5</v>
      </c>
      <c r="F19" s="28">
        <v>1</v>
      </c>
      <c r="G19" s="29"/>
    </row>
    <row r="20" spans="1:7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7.5</v>
      </c>
      <c r="F20" s="28">
        <v>1</v>
      </c>
      <c r="G20" s="29"/>
    </row>
    <row r="21" spans="1:7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5</v>
      </c>
      <c r="F21" s="28">
        <v>2</v>
      </c>
      <c r="G21" s="29"/>
    </row>
    <row r="22" spans="1:7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7</v>
      </c>
      <c r="F22" s="28">
        <v>1</v>
      </c>
      <c r="G22" s="29"/>
    </row>
    <row r="23" spans="1:7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7</v>
      </c>
      <c r="F23" s="28">
        <v>2</v>
      </c>
      <c r="G23" s="29"/>
    </row>
    <row r="24" spans="1:7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8</v>
      </c>
      <c r="F24" s="28">
        <v>1</v>
      </c>
      <c r="G24" s="29"/>
    </row>
    <row r="25" spans="1:7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8</v>
      </c>
      <c r="F25" s="28">
        <v>1</v>
      </c>
      <c r="G25" s="29"/>
    </row>
    <row r="26" spans="1:7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6</v>
      </c>
      <c r="F26" s="28">
        <v>2</v>
      </c>
      <c r="G26" s="29"/>
    </row>
    <row r="27" spans="1:7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8.5</v>
      </c>
      <c r="F27" s="28">
        <v>1</v>
      </c>
      <c r="G27" s="29"/>
    </row>
    <row r="28" spans="1:7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7.5</v>
      </c>
      <c r="F28" s="28">
        <v>2</v>
      </c>
      <c r="G28" s="29"/>
    </row>
    <row r="29" spans="1:7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9</v>
      </c>
      <c r="F29" s="28">
        <v>1</v>
      </c>
      <c r="G29" s="29"/>
    </row>
    <row r="30" spans="1:7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7</v>
      </c>
      <c r="F30" s="28">
        <v>2</v>
      </c>
      <c r="G30" s="29"/>
    </row>
    <row r="31" spans="1:7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7</v>
      </c>
      <c r="F31" s="28">
        <v>1</v>
      </c>
      <c r="G31" s="29"/>
    </row>
    <row r="32" spans="1:7" ht="24" customHeight="1">
      <c r="A32" s="27">
        <v>23</v>
      </c>
      <c r="B32" s="32" t="s">
        <v>160</v>
      </c>
      <c r="C32" s="33" t="s">
        <v>69</v>
      </c>
      <c r="D32" s="34">
        <v>1995</v>
      </c>
      <c r="E32" s="28">
        <v>8</v>
      </c>
      <c r="F32" s="28">
        <v>2</v>
      </c>
      <c r="G32" s="29"/>
    </row>
    <row r="33" spans="1:7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7</v>
      </c>
      <c r="F33" s="28">
        <v>1</v>
      </c>
      <c r="G33" s="29"/>
    </row>
    <row r="34" spans="1:7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8.5</v>
      </c>
      <c r="F34" s="28">
        <v>2</v>
      </c>
      <c r="G34" s="29"/>
    </row>
    <row r="35" spans="1:7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8.5</v>
      </c>
      <c r="F35" s="28">
        <v>1</v>
      </c>
      <c r="G35" s="29"/>
    </row>
    <row r="36" spans="1:7" ht="24" customHeight="1">
      <c r="A36" s="27">
        <v>27</v>
      </c>
      <c r="B36" s="32" t="s">
        <v>30</v>
      </c>
      <c r="C36" s="33" t="s">
        <v>75</v>
      </c>
      <c r="D36" s="34">
        <v>1991</v>
      </c>
      <c r="E36" s="28">
        <v>7.5</v>
      </c>
      <c r="F36" s="28">
        <v>2</v>
      </c>
      <c r="G36" s="29"/>
    </row>
    <row r="37" spans="1:7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7.5</v>
      </c>
      <c r="F37" s="28">
        <v>1</v>
      </c>
      <c r="G37" s="29"/>
    </row>
    <row r="38" spans="1:7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7.5</v>
      </c>
      <c r="F38" s="28">
        <v>2</v>
      </c>
      <c r="G38" s="29"/>
    </row>
    <row r="39" spans="1:7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7.5</v>
      </c>
      <c r="F39" s="28">
        <v>1</v>
      </c>
      <c r="G39" s="29"/>
    </row>
    <row r="40" spans="1:7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8</v>
      </c>
      <c r="F40" s="28">
        <v>1</v>
      </c>
      <c r="G40" s="29"/>
    </row>
    <row r="41" spans="1:7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7</v>
      </c>
      <c r="F41" s="28">
        <v>2</v>
      </c>
      <c r="G41" s="29"/>
    </row>
    <row r="42" spans="1:7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8</v>
      </c>
      <c r="F42" s="28">
        <v>2</v>
      </c>
      <c r="G42" s="29"/>
    </row>
    <row r="43" spans="1:7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7.5</v>
      </c>
      <c r="F43" s="28">
        <v>1</v>
      </c>
      <c r="G43" s="29"/>
    </row>
    <row r="44" spans="1:7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6.5</v>
      </c>
      <c r="F44" s="28">
        <v>2</v>
      </c>
      <c r="G44" s="29"/>
    </row>
    <row r="45" spans="1:7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8</v>
      </c>
      <c r="F45" s="28">
        <v>1</v>
      </c>
      <c r="G45" s="29"/>
    </row>
    <row r="46" spans="1:7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8.5</v>
      </c>
      <c r="F46" s="28">
        <v>1</v>
      </c>
      <c r="G46" s="29"/>
    </row>
    <row r="47" spans="1:7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7</v>
      </c>
      <c r="F47" s="28">
        <v>2</v>
      </c>
      <c r="G47" s="29"/>
    </row>
    <row r="48" spans="1:7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8.5</v>
      </c>
      <c r="F48" s="28">
        <v>1</v>
      </c>
      <c r="G48" s="29"/>
    </row>
    <row r="49" spans="1:7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7</v>
      </c>
      <c r="F49" s="28">
        <v>2</v>
      </c>
      <c r="G49" s="31"/>
    </row>
    <row r="50" spans="1:7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7.5</v>
      </c>
      <c r="F50" s="28">
        <v>1</v>
      </c>
      <c r="G50" s="29"/>
    </row>
    <row r="51" spans="1:7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7.5</v>
      </c>
      <c r="F51" s="28">
        <v>2</v>
      </c>
      <c r="G51" s="31"/>
    </row>
    <row r="52" spans="1:7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9</v>
      </c>
      <c r="F52" s="28">
        <v>1</v>
      </c>
      <c r="G52" s="29"/>
    </row>
    <row r="53" spans="1:7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8</v>
      </c>
      <c r="F53" s="28">
        <v>1</v>
      </c>
      <c r="G53" s="29"/>
    </row>
    <row r="54" spans="1:7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7</v>
      </c>
      <c r="F54" s="28">
        <v>2</v>
      </c>
      <c r="G54" s="29"/>
    </row>
    <row r="55" spans="1:7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7</v>
      </c>
      <c r="F55" s="28">
        <v>2</v>
      </c>
      <c r="G55" s="29"/>
    </row>
    <row r="56" spans="1:7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8</v>
      </c>
      <c r="F56" s="28">
        <v>2</v>
      </c>
      <c r="G56" s="29"/>
    </row>
    <row r="57" spans="1:7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6.5</v>
      </c>
      <c r="F57" s="28">
        <v>2</v>
      </c>
      <c r="G57" s="29"/>
    </row>
    <row r="58" spans="1:7" ht="16.5" customHeight="1">
      <c r="A58" s="221" t="s">
        <v>14</v>
      </c>
      <c r="B58" s="222"/>
      <c r="C58" s="104">
        <f>A57</f>
        <v>48</v>
      </c>
      <c r="D58" s="12"/>
      <c r="E58" s="13" t="s">
        <v>15</v>
      </c>
      <c r="F58" s="14">
        <f>COUNTIF(E10:E57,"&gt;=8")</f>
        <v>19</v>
      </c>
      <c r="G58" s="15"/>
    </row>
    <row r="59" spans="1:7" ht="16.5" customHeight="1">
      <c r="A59" s="223" t="s">
        <v>16</v>
      </c>
      <c r="B59" s="224"/>
      <c r="C59" s="15">
        <f>COUNTIF(E10:E57,"&gt;=5.0")</f>
        <v>48</v>
      </c>
      <c r="D59" s="12"/>
      <c r="E59" s="13" t="s">
        <v>17</v>
      </c>
      <c r="F59" s="14">
        <f>COUNTIF(E10:E57,"&gt;=7")-F58</f>
        <v>20</v>
      </c>
      <c r="G59" s="15"/>
    </row>
    <row r="60" spans="1:7" ht="16.5" customHeight="1">
      <c r="A60" s="223" t="s">
        <v>18</v>
      </c>
      <c r="B60" s="224"/>
      <c r="C60" s="30">
        <f>COUNTIF(E10:E57,"&lt;5.0")</f>
        <v>0</v>
      </c>
      <c r="D60" s="12"/>
      <c r="E60" s="13" t="s">
        <v>19</v>
      </c>
      <c r="F60" s="14">
        <v>7</v>
      </c>
      <c r="G60" s="15"/>
    </row>
    <row r="61" spans="1:9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16"/>
    </row>
    <row r="62" spans="1:9" s="17" customFormat="1" ht="18.75" customHeight="1">
      <c r="A62" s="18"/>
      <c r="B62" s="19"/>
      <c r="C62" s="19"/>
      <c r="D62" s="19"/>
      <c r="E62" s="19"/>
      <c r="F62" s="19"/>
      <c r="G62" s="226" t="s">
        <v>21</v>
      </c>
      <c r="H62" s="226"/>
      <c r="I62" s="105"/>
    </row>
    <row r="63" spans="1:9" s="17" customFormat="1" ht="16.5">
      <c r="A63" s="18"/>
      <c r="B63" s="19"/>
      <c r="C63" s="19"/>
      <c r="D63" s="19"/>
      <c r="E63" s="19"/>
      <c r="F63" s="19"/>
      <c r="G63" s="19"/>
      <c r="H63" s="105"/>
      <c r="I63" s="105"/>
    </row>
    <row r="64" spans="1:9" s="17" customFormat="1" ht="16.5">
      <c r="A64" s="18"/>
      <c r="B64" s="19"/>
      <c r="C64" s="19"/>
      <c r="D64" s="19"/>
      <c r="E64" s="19"/>
      <c r="F64" s="19"/>
      <c r="G64" s="19"/>
      <c r="H64" s="2"/>
      <c r="I64" s="2"/>
    </row>
    <row r="65" spans="1:9" s="17" customFormat="1" ht="16.5">
      <c r="A65" s="18"/>
      <c r="B65" s="19"/>
      <c r="C65" s="19"/>
      <c r="D65" s="19"/>
      <c r="E65" s="19"/>
      <c r="F65" s="19"/>
      <c r="G65" s="19"/>
      <c r="H65" s="2"/>
      <c r="I65" s="2"/>
    </row>
    <row r="66" spans="1:9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6">
    <mergeCell ref="A60:B60"/>
    <mergeCell ref="A61:H61"/>
    <mergeCell ref="G62:H62"/>
    <mergeCell ref="A66:I66"/>
    <mergeCell ref="B7:G7"/>
    <mergeCell ref="B8:C8"/>
    <mergeCell ref="F8:G8"/>
    <mergeCell ref="B9:C9"/>
    <mergeCell ref="A58:B58"/>
    <mergeCell ref="A59:B59"/>
    <mergeCell ref="A6:G6"/>
    <mergeCell ref="A1:C1"/>
    <mergeCell ref="D1:G1"/>
    <mergeCell ref="A2:C2"/>
    <mergeCell ref="A3:C3"/>
    <mergeCell ref="A5:G5"/>
  </mergeCells>
  <conditionalFormatting sqref="G16:G35 E16:E35 G50 G52:G57 F11:F12 G37:G48 F14:F35 E10:G10 E37:F57 E36:G36">
    <cfRule type="cellIs" priority="12" dxfId="133" operator="lessThan" stopIfTrue="1">
      <formula>5</formula>
    </cfRule>
  </conditionalFormatting>
  <conditionalFormatting sqref="E11:E12 G11:G14 E14">
    <cfRule type="cellIs" priority="11" dxfId="133" operator="lessThan" stopIfTrue="1">
      <formula>5</formula>
    </cfRule>
  </conditionalFormatting>
  <conditionalFormatting sqref="E10:E12 E16:E35 E37:E57 E14">
    <cfRule type="cellIs" priority="10" dxfId="134" operator="lessThan">
      <formula>5</formula>
    </cfRule>
  </conditionalFormatting>
  <conditionalFormatting sqref="E15 G15">
    <cfRule type="cellIs" priority="9" dxfId="133" operator="lessThan" stopIfTrue="1">
      <formula>5</formula>
    </cfRule>
  </conditionalFormatting>
  <conditionalFormatting sqref="E15">
    <cfRule type="cellIs" priority="8" dxfId="134" operator="lessThan">
      <formula>5</formula>
    </cfRule>
  </conditionalFormatting>
  <conditionalFormatting sqref="G49">
    <cfRule type="cellIs" priority="7" dxfId="133" operator="lessThan" stopIfTrue="1">
      <formula>5</formula>
    </cfRule>
  </conditionalFormatting>
  <conditionalFormatting sqref="G51">
    <cfRule type="cellIs" priority="6" dxfId="133" operator="lessThan" stopIfTrue="1">
      <formula>5</formula>
    </cfRule>
  </conditionalFormatting>
  <conditionalFormatting sqref="E36">
    <cfRule type="cellIs" priority="4" dxfId="134" operator="lessThan">
      <formula>5</formula>
    </cfRule>
  </conditionalFormatting>
  <conditionalFormatting sqref="F13">
    <cfRule type="cellIs" priority="3" dxfId="133" operator="lessThan" stopIfTrue="1">
      <formula>5</formula>
    </cfRule>
  </conditionalFormatting>
  <conditionalFormatting sqref="E13">
    <cfRule type="cellIs" priority="2" dxfId="133" operator="lessThan" stopIfTrue="1">
      <formula>5</formula>
    </cfRule>
  </conditionalFormatting>
  <conditionalFormatting sqref="E13">
    <cfRule type="cellIs" priority="1" dxfId="134" operator="lessThan">
      <formula>5</formula>
    </cfRule>
  </conditionalFormatting>
  <printOptions/>
  <pageMargins left="0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1">
      <selection activeCell="B15" sqref="B15:L1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1.375" style="0" customWidth="1"/>
    <col min="5" max="5" width="10.625" style="0" customWidth="1"/>
    <col min="6" max="6" width="14.25390625" style="0" customWidth="1"/>
    <col min="7" max="7" width="14.375" style="0" customWidth="1"/>
  </cols>
  <sheetData>
    <row r="1" spans="1:7" s="1" customFormat="1" ht="16.5">
      <c r="A1" s="215" t="s">
        <v>0</v>
      </c>
      <c r="B1" s="215"/>
      <c r="C1" s="215"/>
      <c r="D1" s="216" t="s">
        <v>1</v>
      </c>
      <c r="E1" s="216"/>
      <c r="F1" s="216"/>
      <c r="G1" s="216"/>
    </row>
    <row r="2" spans="1:7" s="1" customFormat="1" ht="18.75">
      <c r="A2" s="216" t="s">
        <v>2</v>
      </c>
      <c r="B2" s="216"/>
      <c r="C2" s="216"/>
      <c r="D2" s="2"/>
      <c r="E2" s="2" t="s">
        <v>38</v>
      </c>
      <c r="F2" s="2"/>
      <c r="G2" s="119"/>
    </row>
    <row r="3" spans="1:7" s="1" customFormat="1" ht="16.5">
      <c r="A3" s="216" t="s">
        <v>3</v>
      </c>
      <c r="B3" s="216"/>
      <c r="C3" s="216"/>
      <c r="D3" s="2"/>
      <c r="E3" s="122"/>
      <c r="F3" s="122"/>
      <c r="G3" s="120"/>
    </row>
    <row r="4" spans="1:7" s="1" customFormat="1" ht="18.75">
      <c r="A4" s="6"/>
      <c r="B4" s="119"/>
      <c r="C4" s="119"/>
      <c r="D4" s="119"/>
      <c r="E4" s="7" t="s">
        <v>364</v>
      </c>
      <c r="F4" s="7"/>
      <c r="G4" s="120"/>
    </row>
    <row r="5" spans="1:7" s="1" customFormat="1" ht="27" customHeight="1">
      <c r="A5" s="214" t="s">
        <v>4</v>
      </c>
      <c r="B5" s="214"/>
      <c r="C5" s="214"/>
      <c r="D5" s="214"/>
      <c r="E5" s="214"/>
      <c r="F5" s="214"/>
      <c r="G5" s="214"/>
    </row>
    <row r="6" spans="1:7" s="1" customFormat="1" ht="21" customHeight="1">
      <c r="A6" s="214" t="s">
        <v>107</v>
      </c>
      <c r="B6" s="214"/>
      <c r="C6" s="214"/>
      <c r="D6" s="214"/>
      <c r="E6" s="214"/>
      <c r="F6" s="214"/>
      <c r="G6" s="214"/>
    </row>
    <row r="7" spans="1:7" s="1" customFormat="1" ht="38.25" customHeight="1">
      <c r="A7" s="217" t="s">
        <v>365</v>
      </c>
      <c r="B7" s="217"/>
      <c r="C7" s="217"/>
      <c r="D7" s="217"/>
      <c r="E7" s="217"/>
      <c r="F7" s="217"/>
      <c r="G7" s="217"/>
    </row>
    <row r="8" spans="1:7" s="1" customFormat="1" ht="18.75" customHeight="1">
      <c r="A8" s="8"/>
      <c r="B8" s="218" t="s">
        <v>366</v>
      </c>
      <c r="C8" s="218"/>
      <c r="D8" s="9"/>
      <c r="E8" s="9"/>
      <c r="F8" s="219" t="s">
        <v>367</v>
      </c>
      <c r="G8" s="219"/>
    </row>
    <row r="9" spans="1:7" s="10" customFormat="1" ht="25.5" customHeight="1">
      <c r="A9" s="123" t="s">
        <v>6</v>
      </c>
      <c r="B9" s="227" t="s">
        <v>7</v>
      </c>
      <c r="C9" s="227"/>
      <c r="D9" s="123" t="s">
        <v>8</v>
      </c>
      <c r="E9" s="123" t="s">
        <v>9</v>
      </c>
      <c r="F9" s="123" t="s">
        <v>311</v>
      </c>
      <c r="G9" s="123" t="s">
        <v>11</v>
      </c>
    </row>
    <row r="10" spans="1:7" ht="24" customHeight="1">
      <c r="A10" s="27">
        <v>1</v>
      </c>
      <c r="B10" s="32" t="s">
        <v>41</v>
      </c>
      <c r="C10" s="33" t="s">
        <v>12</v>
      </c>
      <c r="D10" s="34">
        <v>1982</v>
      </c>
      <c r="E10" s="28">
        <v>8</v>
      </c>
      <c r="F10" s="28" t="s">
        <v>369</v>
      </c>
      <c r="G10" s="29"/>
    </row>
    <row r="11" spans="1:7" ht="24" customHeight="1">
      <c r="A11" s="27">
        <v>2</v>
      </c>
      <c r="B11" s="32" t="s">
        <v>42</v>
      </c>
      <c r="C11" s="33" t="s">
        <v>43</v>
      </c>
      <c r="D11" s="34">
        <v>1993</v>
      </c>
      <c r="E11" s="28">
        <v>8.5</v>
      </c>
      <c r="F11" s="28" t="s">
        <v>370</v>
      </c>
      <c r="G11" s="29"/>
    </row>
    <row r="12" spans="1:7" ht="24" customHeight="1">
      <c r="A12" s="27">
        <v>3</v>
      </c>
      <c r="B12" s="32" t="s">
        <v>44</v>
      </c>
      <c r="C12" s="33" t="s">
        <v>23</v>
      </c>
      <c r="D12" s="34">
        <v>1993</v>
      </c>
      <c r="E12" s="28">
        <v>7.5</v>
      </c>
      <c r="F12" s="28" t="s">
        <v>371</v>
      </c>
      <c r="G12" s="29"/>
    </row>
    <row r="13" spans="1:7" ht="24" customHeight="1">
      <c r="A13" s="27">
        <v>4</v>
      </c>
      <c r="B13" s="32" t="s">
        <v>45</v>
      </c>
      <c r="C13" s="33" t="s">
        <v>23</v>
      </c>
      <c r="D13" s="34">
        <v>1984</v>
      </c>
      <c r="E13" s="28">
        <v>7</v>
      </c>
      <c r="F13" s="28" t="s">
        <v>372</v>
      </c>
      <c r="G13" s="29"/>
    </row>
    <row r="14" spans="1:7" ht="24" customHeight="1">
      <c r="A14" s="27">
        <v>5</v>
      </c>
      <c r="B14" s="32" t="s">
        <v>46</v>
      </c>
      <c r="C14" s="33" t="s">
        <v>47</v>
      </c>
      <c r="D14" s="34">
        <v>1993</v>
      </c>
      <c r="E14" s="28">
        <v>7</v>
      </c>
      <c r="F14" s="28" t="s">
        <v>373</v>
      </c>
      <c r="G14" s="29"/>
    </row>
    <row r="15" spans="1:7" ht="24" customHeight="1">
      <c r="A15" s="40">
        <v>6</v>
      </c>
      <c r="B15" s="32" t="s">
        <v>29</v>
      </c>
      <c r="C15" s="33" t="s">
        <v>48</v>
      </c>
      <c r="D15" s="34">
        <v>1990</v>
      </c>
      <c r="E15" s="28">
        <v>8.5</v>
      </c>
      <c r="F15" s="28" t="s">
        <v>374</v>
      </c>
      <c r="G15" s="31"/>
    </row>
    <row r="16" spans="1:7" ht="24" customHeight="1">
      <c r="A16" s="27">
        <v>7</v>
      </c>
      <c r="B16" s="32" t="s">
        <v>29</v>
      </c>
      <c r="C16" s="33" t="s">
        <v>49</v>
      </c>
      <c r="D16" s="34">
        <v>1985</v>
      </c>
      <c r="E16" s="28">
        <v>8</v>
      </c>
      <c r="F16" s="28" t="s">
        <v>375</v>
      </c>
      <c r="G16" s="29"/>
    </row>
    <row r="17" spans="1:7" ht="24" customHeight="1">
      <c r="A17" s="27">
        <v>8</v>
      </c>
      <c r="B17" s="32" t="s">
        <v>32</v>
      </c>
      <c r="C17" s="33" t="s">
        <v>50</v>
      </c>
      <c r="D17" s="34">
        <v>1982</v>
      </c>
      <c r="E17" s="28">
        <v>8</v>
      </c>
      <c r="F17" s="28" t="s">
        <v>376</v>
      </c>
      <c r="G17" s="29"/>
    </row>
    <row r="18" spans="1:7" ht="24" customHeight="1">
      <c r="A18" s="27">
        <v>9</v>
      </c>
      <c r="B18" s="32" t="s">
        <v>51</v>
      </c>
      <c r="C18" s="33" t="s">
        <v>50</v>
      </c>
      <c r="D18" s="34">
        <v>1985</v>
      </c>
      <c r="E18" s="28">
        <v>7</v>
      </c>
      <c r="F18" s="28" t="s">
        <v>377</v>
      </c>
      <c r="G18" s="29"/>
    </row>
    <row r="19" spans="1:7" ht="24" customHeight="1">
      <c r="A19" s="27">
        <v>10</v>
      </c>
      <c r="B19" s="32" t="s">
        <v>52</v>
      </c>
      <c r="C19" s="33" t="s">
        <v>53</v>
      </c>
      <c r="D19" s="34">
        <v>1982</v>
      </c>
      <c r="E19" s="28">
        <v>7</v>
      </c>
      <c r="F19" s="28" t="s">
        <v>378</v>
      </c>
      <c r="G19" s="29"/>
    </row>
    <row r="20" spans="1:7" ht="24" customHeight="1">
      <c r="A20" s="27">
        <v>11</v>
      </c>
      <c r="B20" s="32" t="s">
        <v>33</v>
      </c>
      <c r="C20" s="33" t="s">
        <v>53</v>
      </c>
      <c r="D20" s="34">
        <v>1988</v>
      </c>
      <c r="E20" s="28">
        <v>7</v>
      </c>
      <c r="F20" s="28" t="s">
        <v>379</v>
      </c>
      <c r="G20" s="29"/>
    </row>
    <row r="21" spans="1:7" ht="24" customHeight="1">
      <c r="A21" s="27">
        <v>12</v>
      </c>
      <c r="B21" s="32" t="s">
        <v>34</v>
      </c>
      <c r="C21" s="33" t="s">
        <v>53</v>
      </c>
      <c r="D21" s="34">
        <v>1985</v>
      </c>
      <c r="E21" s="28">
        <v>7</v>
      </c>
      <c r="F21" s="28" t="s">
        <v>380</v>
      </c>
      <c r="G21" s="29"/>
    </row>
    <row r="22" spans="1:7" ht="24" customHeight="1">
      <c r="A22" s="27">
        <v>13</v>
      </c>
      <c r="B22" s="32" t="s">
        <v>26</v>
      </c>
      <c r="C22" s="33" t="s">
        <v>54</v>
      </c>
      <c r="D22" s="34">
        <v>1993</v>
      </c>
      <c r="E22" s="28">
        <v>7</v>
      </c>
      <c r="F22" s="28" t="s">
        <v>381</v>
      </c>
      <c r="G22" s="29"/>
    </row>
    <row r="23" spans="1:7" ht="24" customHeight="1">
      <c r="A23" s="40">
        <v>14</v>
      </c>
      <c r="B23" s="32" t="s">
        <v>55</v>
      </c>
      <c r="C23" s="33" t="s">
        <v>56</v>
      </c>
      <c r="D23" s="34">
        <v>1990</v>
      </c>
      <c r="E23" s="28">
        <v>7</v>
      </c>
      <c r="F23" s="28" t="s">
        <v>382</v>
      </c>
      <c r="G23" s="29"/>
    </row>
    <row r="24" spans="1:7" ht="24" customHeight="1">
      <c r="A24" s="27">
        <v>15</v>
      </c>
      <c r="B24" s="32" t="s">
        <v>42</v>
      </c>
      <c r="C24" s="33" t="s">
        <v>57</v>
      </c>
      <c r="D24" s="34">
        <v>1991</v>
      </c>
      <c r="E24" s="28">
        <v>8</v>
      </c>
      <c r="F24" s="28" t="s">
        <v>383</v>
      </c>
      <c r="G24" s="29"/>
    </row>
    <row r="25" spans="1:7" ht="24" customHeight="1">
      <c r="A25" s="27">
        <v>16</v>
      </c>
      <c r="B25" s="32" t="s">
        <v>58</v>
      </c>
      <c r="C25" s="33" t="s">
        <v>31</v>
      </c>
      <c r="D25" s="34">
        <v>1989</v>
      </c>
      <c r="E25" s="28">
        <v>8.5</v>
      </c>
      <c r="F25" s="28" t="s">
        <v>384</v>
      </c>
      <c r="G25" s="29"/>
    </row>
    <row r="26" spans="1:7" ht="24" customHeight="1">
      <c r="A26" s="27">
        <v>17</v>
      </c>
      <c r="B26" s="32" t="s">
        <v>59</v>
      </c>
      <c r="C26" s="33" t="s">
        <v>60</v>
      </c>
      <c r="D26" s="34">
        <v>1986</v>
      </c>
      <c r="E26" s="28">
        <v>7.5</v>
      </c>
      <c r="F26" s="28" t="s">
        <v>385</v>
      </c>
      <c r="G26" s="29"/>
    </row>
    <row r="27" spans="1:7" ht="24" customHeight="1">
      <c r="A27" s="27">
        <v>18</v>
      </c>
      <c r="B27" s="32" t="s">
        <v>61</v>
      </c>
      <c r="C27" s="33" t="s">
        <v>62</v>
      </c>
      <c r="D27" s="34">
        <v>1982</v>
      </c>
      <c r="E27" s="28">
        <v>7.5</v>
      </c>
      <c r="F27" s="28" t="s">
        <v>386</v>
      </c>
      <c r="G27" s="29"/>
    </row>
    <row r="28" spans="1:7" ht="24" customHeight="1">
      <c r="A28" s="27">
        <v>19</v>
      </c>
      <c r="B28" s="32" t="s">
        <v>63</v>
      </c>
      <c r="C28" s="33" t="s">
        <v>62</v>
      </c>
      <c r="D28" s="34">
        <v>1988</v>
      </c>
      <c r="E28" s="28">
        <v>8</v>
      </c>
      <c r="F28" s="28" t="s">
        <v>387</v>
      </c>
      <c r="G28" s="29"/>
    </row>
    <row r="29" spans="1:7" ht="24" customHeight="1">
      <c r="A29" s="27">
        <v>20</v>
      </c>
      <c r="B29" s="32" t="s">
        <v>64</v>
      </c>
      <c r="C29" s="33" t="s">
        <v>65</v>
      </c>
      <c r="D29" s="34">
        <v>1988</v>
      </c>
      <c r="E29" s="28">
        <v>7</v>
      </c>
      <c r="F29" s="28" t="s">
        <v>388</v>
      </c>
      <c r="G29" s="29"/>
    </row>
    <row r="30" spans="1:7" ht="24" customHeight="1">
      <c r="A30" s="27">
        <v>21</v>
      </c>
      <c r="B30" s="32" t="s">
        <v>66</v>
      </c>
      <c r="C30" s="33" t="s">
        <v>65</v>
      </c>
      <c r="D30" s="34">
        <v>1986</v>
      </c>
      <c r="E30" s="28">
        <v>8</v>
      </c>
      <c r="F30" s="28" t="s">
        <v>389</v>
      </c>
      <c r="G30" s="29"/>
    </row>
    <row r="31" spans="1:7" ht="24" customHeight="1">
      <c r="A31" s="27">
        <v>22</v>
      </c>
      <c r="B31" s="32" t="s">
        <v>67</v>
      </c>
      <c r="C31" s="33" t="s">
        <v>24</v>
      </c>
      <c r="D31" s="34">
        <v>1995</v>
      </c>
      <c r="E31" s="28">
        <v>7</v>
      </c>
      <c r="F31" s="28" t="s">
        <v>390</v>
      </c>
      <c r="G31" s="29"/>
    </row>
    <row r="32" spans="1:7" ht="24" customHeight="1">
      <c r="A32" s="27">
        <v>23</v>
      </c>
      <c r="B32" s="32" t="s">
        <v>160</v>
      </c>
      <c r="C32" s="33" t="s">
        <v>69</v>
      </c>
      <c r="D32" s="34">
        <v>1995</v>
      </c>
      <c r="E32" s="28">
        <v>6.5</v>
      </c>
      <c r="F32" s="28" t="s">
        <v>391</v>
      </c>
      <c r="G32" s="29"/>
    </row>
    <row r="33" spans="1:7" ht="24" customHeight="1">
      <c r="A33" s="27">
        <v>24</v>
      </c>
      <c r="B33" s="32" t="s">
        <v>70</v>
      </c>
      <c r="C33" s="33" t="s">
        <v>27</v>
      </c>
      <c r="D33" s="34">
        <v>1988</v>
      </c>
      <c r="E33" s="28">
        <v>6.5</v>
      </c>
      <c r="F33" s="28" t="s">
        <v>392</v>
      </c>
      <c r="G33" s="29"/>
    </row>
    <row r="34" spans="1:7" ht="24" customHeight="1">
      <c r="A34" s="27">
        <v>25</v>
      </c>
      <c r="B34" s="32" t="s">
        <v>71</v>
      </c>
      <c r="C34" s="33" t="s">
        <v>72</v>
      </c>
      <c r="D34" s="34">
        <v>1989</v>
      </c>
      <c r="E34" s="28">
        <v>8</v>
      </c>
      <c r="F34" s="28" t="s">
        <v>393</v>
      </c>
      <c r="G34" s="29"/>
    </row>
    <row r="35" spans="1:7" ht="24" customHeight="1">
      <c r="A35" s="40">
        <v>26</v>
      </c>
      <c r="B35" s="32" t="s">
        <v>73</v>
      </c>
      <c r="C35" s="33" t="s">
        <v>74</v>
      </c>
      <c r="D35" s="34">
        <v>1987</v>
      </c>
      <c r="E35" s="28">
        <v>7.5</v>
      </c>
      <c r="F35" s="28" t="s">
        <v>394</v>
      </c>
      <c r="G35" s="29"/>
    </row>
    <row r="36" spans="1:7" ht="24" customHeight="1">
      <c r="A36" s="27">
        <v>27</v>
      </c>
      <c r="B36" s="32" t="s">
        <v>30</v>
      </c>
      <c r="C36" s="33" t="s">
        <v>75</v>
      </c>
      <c r="D36" s="34">
        <v>1991</v>
      </c>
      <c r="E36" s="28">
        <v>7</v>
      </c>
      <c r="F36" s="28" t="s">
        <v>395</v>
      </c>
      <c r="G36" s="29"/>
    </row>
    <row r="37" spans="1:7" ht="24" customHeight="1">
      <c r="A37" s="27">
        <v>28</v>
      </c>
      <c r="B37" s="32" t="s">
        <v>76</v>
      </c>
      <c r="C37" s="33" t="s">
        <v>75</v>
      </c>
      <c r="D37" s="34">
        <v>1988</v>
      </c>
      <c r="E37" s="28">
        <v>8.5</v>
      </c>
      <c r="F37" s="28" t="s">
        <v>396</v>
      </c>
      <c r="G37" s="29"/>
    </row>
    <row r="38" spans="1:7" ht="24" customHeight="1">
      <c r="A38" s="27">
        <v>29</v>
      </c>
      <c r="B38" s="32" t="s">
        <v>77</v>
      </c>
      <c r="C38" s="33" t="s">
        <v>35</v>
      </c>
      <c r="D38" s="34">
        <v>1987</v>
      </c>
      <c r="E38" s="28">
        <v>7</v>
      </c>
      <c r="F38" s="28" t="s">
        <v>397</v>
      </c>
      <c r="G38" s="29"/>
    </row>
    <row r="39" spans="1:7" ht="24" customHeight="1">
      <c r="A39" s="27">
        <v>30</v>
      </c>
      <c r="B39" s="32" t="s">
        <v>33</v>
      </c>
      <c r="C39" s="33" t="s">
        <v>35</v>
      </c>
      <c r="D39" s="34">
        <v>1983</v>
      </c>
      <c r="E39" s="28">
        <v>7</v>
      </c>
      <c r="F39" s="28" t="s">
        <v>398</v>
      </c>
      <c r="G39" s="29"/>
    </row>
    <row r="40" spans="1:7" ht="24" customHeight="1">
      <c r="A40" s="27">
        <v>31</v>
      </c>
      <c r="B40" s="32" t="s">
        <v>78</v>
      </c>
      <c r="C40" s="33" t="s">
        <v>35</v>
      </c>
      <c r="D40" s="34">
        <v>1986</v>
      </c>
      <c r="E40" s="28">
        <v>7</v>
      </c>
      <c r="F40" s="28" t="s">
        <v>399</v>
      </c>
      <c r="G40" s="29"/>
    </row>
    <row r="41" spans="1:7" ht="24" customHeight="1">
      <c r="A41" s="27">
        <v>32</v>
      </c>
      <c r="B41" s="32" t="s">
        <v>29</v>
      </c>
      <c r="C41" s="33" t="s">
        <v>28</v>
      </c>
      <c r="D41" s="34">
        <v>1986</v>
      </c>
      <c r="E41" s="28">
        <v>7</v>
      </c>
      <c r="F41" s="28" t="s">
        <v>400</v>
      </c>
      <c r="G41" s="29"/>
    </row>
    <row r="42" spans="1:7" ht="24" customHeight="1">
      <c r="A42" s="27">
        <v>33</v>
      </c>
      <c r="B42" s="32" t="s">
        <v>79</v>
      </c>
      <c r="C42" s="33" t="s">
        <v>36</v>
      </c>
      <c r="D42" s="34">
        <v>1986</v>
      </c>
      <c r="E42" s="28">
        <v>7</v>
      </c>
      <c r="F42" s="28" t="s">
        <v>401</v>
      </c>
      <c r="G42" s="29"/>
    </row>
    <row r="43" spans="1:7" ht="24" customHeight="1">
      <c r="A43" s="27">
        <v>34</v>
      </c>
      <c r="B43" s="32" t="s">
        <v>80</v>
      </c>
      <c r="C43" s="33" t="s">
        <v>81</v>
      </c>
      <c r="D43" s="34">
        <v>1979</v>
      </c>
      <c r="E43" s="28">
        <v>6.5</v>
      </c>
      <c r="F43" s="28" t="s">
        <v>402</v>
      </c>
      <c r="G43" s="29"/>
    </row>
    <row r="44" spans="1:7" ht="24" customHeight="1">
      <c r="A44" s="27">
        <v>35</v>
      </c>
      <c r="B44" s="32" t="s">
        <v>25</v>
      </c>
      <c r="C44" s="33" t="s">
        <v>82</v>
      </c>
      <c r="D44" s="34">
        <v>1984</v>
      </c>
      <c r="E44" s="28">
        <v>6.5</v>
      </c>
      <c r="F44" s="28" t="s">
        <v>403</v>
      </c>
      <c r="G44" s="29"/>
    </row>
    <row r="45" spans="1:7" ht="24" customHeight="1">
      <c r="A45" s="27">
        <v>36</v>
      </c>
      <c r="B45" s="32" t="s">
        <v>83</v>
      </c>
      <c r="C45" s="33" t="s">
        <v>84</v>
      </c>
      <c r="D45" s="34">
        <v>1989</v>
      </c>
      <c r="E45" s="28">
        <v>7</v>
      </c>
      <c r="F45" s="28" t="s">
        <v>404</v>
      </c>
      <c r="G45" s="29"/>
    </row>
    <row r="46" spans="1:7" ht="24" customHeight="1">
      <c r="A46" s="27">
        <v>37</v>
      </c>
      <c r="B46" s="32" t="s">
        <v>85</v>
      </c>
      <c r="C46" s="33" t="s">
        <v>13</v>
      </c>
      <c r="D46" s="34">
        <v>1989</v>
      </c>
      <c r="E46" s="28">
        <v>8.5</v>
      </c>
      <c r="F46" s="28" t="s">
        <v>405</v>
      </c>
      <c r="G46" s="29"/>
    </row>
    <row r="47" spans="1:7" ht="24" customHeight="1">
      <c r="A47" s="27">
        <v>38</v>
      </c>
      <c r="B47" s="32" t="s">
        <v>86</v>
      </c>
      <c r="C47" s="33" t="s">
        <v>87</v>
      </c>
      <c r="D47" s="34">
        <v>1983</v>
      </c>
      <c r="E47" s="28">
        <v>8</v>
      </c>
      <c r="F47" s="28" t="s">
        <v>406</v>
      </c>
      <c r="G47" s="29"/>
    </row>
    <row r="48" spans="1:7" ht="24" customHeight="1">
      <c r="A48" s="27">
        <v>39</v>
      </c>
      <c r="B48" s="32" t="s">
        <v>88</v>
      </c>
      <c r="C48" s="33" t="s">
        <v>89</v>
      </c>
      <c r="D48" s="34">
        <v>1992</v>
      </c>
      <c r="E48" s="28">
        <v>8</v>
      </c>
      <c r="F48" s="28" t="s">
        <v>368</v>
      </c>
      <c r="G48" s="29"/>
    </row>
    <row r="49" spans="1:7" ht="24" customHeight="1">
      <c r="A49" s="27">
        <v>40</v>
      </c>
      <c r="B49" s="32" t="s">
        <v>90</v>
      </c>
      <c r="C49" s="33" t="s">
        <v>91</v>
      </c>
      <c r="D49" s="34">
        <v>1986</v>
      </c>
      <c r="E49" s="28">
        <v>7</v>
      </c>
      <c r="F49" s="28" t="s">
        <v>408</v>
      </c>
      <c r="G49" s="31"/>
    </row>
    <row r="50" spans="1:7" ht="24" customHeight="1">
      <c r="A50" s="27">
        <v>41</v>
      </c>
      <c r="B50" s="32" t="s">
        <v>92</v>
      </c>
      <c r="C50" s="33" t="s">
        <v>93</v>
      </c>
      <c r="D50" s="34">
        <v>1979</v>
      </c>
      <c r="E50" s="28">
        <v>7</v>
      </c>
      <c r="F50" s="28" t="s">
        <v>409</v>
      </c>
      <c r="G50" s="29"/>
    </row>
    <row r="51" spans="1:7" ht="24" customHeight="1">
      <c r="A51" s="27">
        <v>42</v>
      </c>
      <c r="B51" s="32" t="s">
        <v>94</v>
      </c>
      <c r="C51" s="33" t="s">
        <v>95</v>
      </c>
      <c r="D51" s="34">
        <v>1986</v>
      </c>
      <c r="E51" s="28">
        <v>7.5</v>
      </c>
      <c r="F51" s="28" t="s">
        <v>410</v>
      </c>
      <c r="G51" s="31"/>
    </row>
    <row r="52" spans="1:7" ht="24" customHeight="1">
      <c r="A52" s="27">
        <v>43</v>
      </c>
      <c r="B52" s="22" t="s">
        <v>96</v>
      </c>
      <c r="C52" s="23" t="s">
        <v>97</v>
      </c>
      <c r="D52" s="24">
        <v>1992</v>
      </c>
      <c r="E52" s="28">
        <v>7.5</v>
      </c>
      <c r="F52" s="28" t="s">
        <v>411</v>
      </c>
      <c r="G52" s="29"/>
    </row>
    <row r="53" spans="1:7" ht="24" customHeight="1">
      <c r="A53" s="27">
        <v>44</v>
      </c>
      <c r="B53" s="22" t="s">
        <v>98</v>
      </c>
      <c r="C53" s="23" t="s">
        <v>99</v>
      </c>
      <c r="D53" s="24">
        <v>1989</v>
      </c>
      <c r="E53" s="28">
        <v>7.5</v>
      </c>
      <c r="F53" s="28" t="s">
        <v>412</v>
      </c>
      <c r="G53" s="29"/>
    </row>
    <row r="54" spans="1:7" ht="24" customHeight="1">
      <c r="A54" s="27">
        <v>45</v>
      </c>
      <c r="B54" s="22" t="s">
        <v>100</v>
      </c>
      <c r="C54" s="23" t="s">
        <v>37</v>
      </c>
      <c r="D54" s="24">
        <v>1990</v>
      </c>
      <c r="E54" s="28">
        <v>7</v>
      </c>
      <c r="F54" s="28" t="s">
        <v>413</v>
      </c>
      <c r="G54" s="29"/>
    </row>
    <row r="55" spans="1:7" ht="24" customHeight="1">
      <c r="A55" s="27">
        <v>46</v>
      </c>
      <c r="B55" s="22" t="s">
        <v>101</v>
      </c>
      <c r="C55" s="23" t="s">
        <v>102</v>
      </c>
      <c r="D55" s="24">
        <v>1985</v>
      </c>
      <c r="E55" s="28">
        <v>7</v>
      </c>
      <c r="F55" s="28" t="s">
        <v>414</v>
      </c>
      <c r="G55" s="29"/>
    </row>
    <row r="56" spans="1:7" ht="24" customHeight="1">
      <c r="A56" s="27">
        <v>47</v>
      </c>
      <c r="B56" s="22" t="s">
        <v>103</v>
      </c>
      <c r="C56" s="23" t="s">
        <v>104</v>
      </c>
      <c r="D56" s="25">
        <v>1986</v>
      </c>
      <c r="E56" s="28">
        <v>8</v>
      </c>
      <c r="F56" s="28" t="s">
        <v>415</v>
      </c>
      <c r="G56" s="29"/>
    </row>
    <row r="57" spans="1:7" ht="24" customHeight="1">
      <c r="A57" s="27">
        <v>48</v>
      </c>
      <c r="B57" s="32" t="s">
        <v>105</v>
      </c>
      <c r="C57" s="33" t="s">
        <v>106</v>
      </c>
      <c r="D57" s="34">
        <v>1992</v>
      </c>
      <c r="E57" s="28">
        <v>7</v>
      </c>
      <c r="F57" s="28" t="s">
        <v>407</v>
      </c>
      <c r="G57" s="29"/>
    </row>
    <row r="58" spans="1:7" ht="16.5" customHeight="1">
      <c r="A58" s="221" t="s">
        <v>14</v>
      </c>
      <c r="B58" s="222"/>
      <c r="C58" s="121">
        <f>A57</f>
        <v>48</v>
      </c>
      <c r="D58" s="12"/>
      <c r="E58" s="13" t="s">
        <v>15</v>
      </c>
      <c r="F58" s="14">
        <f>COUNTIF(E10:E57,"&gt;=8")</f>
        <v>15</v>
      </c>
      <c r="G58" s="15"/>
    </row>
    <row r="59" spans="1:7" ht="16.5" customHeight="1">
      <c r="A59" s="223" t="s">
        <v>16</v>
      </c>
      <c r="B59" s="224"/>
      <c r="C59" s="15">
        <f>COUNTIF(E10:E57,"&gt;=5.0")</f>
        <v>48</v>
      </c>
      <c r="D59" s="12"/>
      <c r="E59" s="13" t="s">
        <v>17</v>
      </c>
      <c r="F59" s="14">
        <f>COUNTIF(E10:E57,"&gt;=7")-F58</f>
        <v>29</v>
      </c>
      <c r="G59" s="15"/>
    </row>
    <row r="60" spans="1:7" ht="16.5" customHeight="1">
      <c r="A60" s="223" t="s">
        <v>18</v>
      </c>
      <c r="B60" s="224"/>
      <c r="C60" s="30">
        <f>COUNTIF(E10:E57,"&lt;5.0")</f>
        <v>0</v>
      </c>
      <c r="D60" s="12"/>
      <c r="E60" s="13" t="s">
        <v>19</v>
      </c>
      <c r="F60" s="14">
        <v>7</v>
      </c>
      <c r="G60" s="15"/>
    </row>
    <row r="61" spans="1:9" s="17" customFormat="1" ht="16.5" customHeight="1">
      <c r="A61" s="225" t="s">
        <v>20</v>
      </c>
      <c r="B61" s="225"/>
      <c r="C61" s="225"/>
      <c r="D61" s="225"/>
      <c r="E61" s="225"/>
      <c r="F61" s="225"/>
      <c r="G61" s="225"/>
      <c r="H61" s="225"/>
      <c r="I61" s="16"/>
    </row>
    <row r="62" spans="1:9" s="17" customFormat="1" ht="18.75" customHeight="1">
      <c r="A62" s="18"/>
      <c r="B62" s="19"/>
      <c r="C62" s="19"/>
      <c r="D62" s="19"/>
      <c r="E62" s="19"/>
      <c r="F62" s="19"/>
      <c r="G62" s="226" t="s">
        <v>21</v>
      </c>
      <c r="H62" s="226"/>
      <c r="I62" s="122"/>
    </row>
    <row r="63" spans="1:9" s="17" customFormat="1" ht="16.5">
      <c r="A63" s="18"/>
      <c r="B63" s="19"/>
      <c r="C63" s="19"/>
      <c r="D63" s="19"/>
      <c r="E63" s="19"/>
      <c r="F63" s="19"/>
      <c r="G63" s="19"/>
      <c r="H63" s="122"/>
      <c r="I63" s="122"/>
    </row>
    <row r="64" spans="1:9" s="17" customFormat="1" ht="16.5">
      <c r="A64" s="18"/>
      <c r="B64" s="19"/>
      <c r="C64" s="19"/>
      <c r="D64" s="19"/>
      <c r="E64" s="19"/>
      <c r="F64" s="19"/>
      <c r="G64" s="19"/>
      <c r="H64" s="2"/>
      <c r="I64" s="2"/>
    </row>
    <row r="65" spans="1:9" s="17" customFormat="1" ht="16.5">
      <c r="A65" s="18"/>
      <c r="B65" s="19"/>
      <c r="C65" s="19"/>
      <c r="D65" s="19"/>
      <c r="E65" s="19"/>
      <c r="F65" s="19"/>
      <c r="G65" s="19"/>
      <c r="H65" s="2"/>
      <c r="I65" s="2"/>
    </row>
    <row r="66" spans="1:9" s="17" customFormat="1" ht="16.5" customHeight="1">
      <c r="A66" s="221" t="s">
        <v>22</v>
      </c>
      <c r="B66" s="221"/>
      <c r="C66" s="221"/>
      <c r="D66" s="221"/>
      <c r="E66" s="221"/>
      <c r="F66" s="221"/>
      <c r="G66" s="221"/>
      <c r="H66" s="221"/>
      <c r="I66" s="221"/>
    </row>
    <row r="67" spans="2:3" ht="16.5">
      <c r="B67" s="20"/>
      <c r="C67" s="20"/>
    </row>
    <row r="68" spans="2:3" ht="16.5">
      <c r="B68" s="20"/>
      <c r="C68" s="20"/>
    </row>
    <row r="69" spans="2:3" ht="16.5">
      <c r="B69" s="20"/>
      <c r="C69" s="20"/>
    </row>
    <row r="70" spans="2:3" ht="16.5">
      <c r="B70" s="20"/>
      <c r="C70" s="20"/>
    </row>
    <row r="71" spans="2:3" ht="16.5">
      <c r="B71" s="20"/>
      <c r="C71" s="20"/>
    </row>
    <row r="72" spans="2:3" ht="16.5">
      <c r="B72" s="20"/>
      <c r="C72" s="20"/>
    </row>
    <row r="73" spans="2:3" ht="16.5">
      <c r="B73" s="20"/>
      <c r="C73" s="20"/>
    </row>
    <row r="74" ht="16.5">
      <c r="C74" s="20"/>
    </row>
  </sheetData>
  <sheetProtection/>
  <mergeCells count="16">
    <mergeCell ref="A60:B60"/>
    <mergeCell ref="A61:H61"/>
    <mergeCell ref="G62:H62"/>
    <mergeCell ref="A66:I66"/>
    <mergeCell ref="A7:G7"/>
    <mergeCell ref="B8:C8"/>
    <mergeCell ref="F8:G8"/>
    <mergeCell ref="B9:C9"/>
    <mergeCell ref="A58:B58"/>
    <mergeCell ref="A59:B59"/>
    <mergeCell ref="A6:G6"/>
    <mergeCell ref="A1:C1"/>
    <mergeCell ref="D1:G1"/>
    <mergeCell ref="A2:C2"/>
    <mergeCell ref="A3:C3"/>
    <mergeCell ref="A5:G5"/>
  </mergeCells>
  <conditionalFormatting sqref="G50 G52:G57 E10:G10 G16:G48 E16:E47 F11:F47 E48:F57">
    <cfRule type="cellIs" priority="10" dxfId="133" operator="lessThan" stopIfTrue="1">
      <formula>5</formula>
    </cfRule>
  </conditionalFormatting>
  <conditionalFormatting sqref="E11:E12 G11:G14 E14">
    <cfRule type="cellIs" priority="9" dxfId="133" operator="lessThan" stopIfTrue="1">
      <formula>5</formula>
    </cfRule>
  </conditionalFormatting>
  <conditionalFormatting sqref="E10:E12 E16:E35 E37:E57 E14">
    <cfRule type="cellIs" priority="8" dxfId="134" operator="lessThan">
      <formula>5</formula>
    </cfRule>
  </conditionalFormatting>
  <conditionalFormatting sqref="E15 G15">
    <cfRule type="cellIs" priority="7" dxfId="133" operator="lessThan" stopIfTrue="1">
      <formula>5</formula>
    </cfRule>
  </conditionalFormatting>
  <conditionalFormatting sqref="E15">
    <cfRule type="cellIs" priority="6" dxfId="134" operator="lessThan">
      <formula>5</formula>
    </cfRule>
  </conditionalFormatting>
  <conditionalFormatting sqref="G49">
    <cfRule type="cellIs" priority="5" dxfId="133" operator="lessThan" stopIfTrue="1">
      <formula>5</formula>
    </cfRule>
  </conditionalFormatting>
  <conditionalFormatting sqref="G51">
    <cfRule type="cellIs" priority="4" dxfId="133" operator="lessThan" stopIfTrue="1">
      <formula>5</formula>
    </cfRule>
  </conditionalFormatting>
  <conditionalFormatting sqref="E36">
    <cfRule type="cellIs" priority="3" dxfId="134" operator="lessThan">
      <formula>5</formula>
    </cfRule>
  </conditionalFormatting>
  <conditionalFormatting sqref="E13">
    <cfRule type="cellIs" priority="2" dxfId="133" operator="lessThan" stopIfTrue="1">
      <formula>5</formula>
    </cfRule>
  </conditionalFormatting>
  <conditionalFormatting sqref="E13">
    <cfRule type="cellIs" priority="1" dxfId="134" operator="lessThan">
      <formula>5</formula>
    </cfRule>
  </conditionalFormatting>
  <printOptions/>
  <pageMargins left="0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pdt2</dc:creator>
  <cp:keywords/>
  <dc:description/>
  <cp:lastModifiedBy>ttkhanh</cp:lastModifiedBy>
  <cp:lastPrinted>2019-01-17T02:51:56Z</cp:lastPrinted>
  <dcterms:created xsi:type="dcterms:W3CDTF">2018-04-09T08:33:16Z</dcterms:created>
  <dcterms:modified xsi:type="dcterms:W3CDTF">2019-01-31T08:35:13Z</dcterms:modified>
  <cp:category/>
  <cp:version/>
  <cp:contentType/>
  <cp:contentStatus/>
</cp:coreProperties>
</file>